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65416" yWindow="65416" windowWidth="20730" windowHeight="11160" tabRatio="494" activeTab="2"/>
  </bookViews>
  <sheets>
    <sheet name="GESTIÓN" sheetId="5" r:id="rId1"/>
    <sheet name="TERRITORIALIZACIÓN_O" sheetId="23" state="hidden" r:id="rId2"/>
    <sheet name="INVERSIÓN" sheetId="6" r:id="rId3"/>
    <sheet name="ACT." sheetId="28" state="hidden" r:id="rId4"/>
    <sheet name="ACTIVIDADES" sheetId="7" r:id="rId5"/>
    <sheet name="FAUNA SILVESTRE" sheetId="22" state="hidden" r:id="rId6"/>
    <sheet name="TERRITORIALIZACIÓN" sheetId="30" r:id="rId7"/>
    <sheet name="9 - Terri Fauna" sheetId="29" state="hidden" r:id="rId8"/>
    <sheet name="8 - Terri Fauna" sheetId="27" state="hidden" r:id="rId9"/>
    <sheet name="SILVICULTURA 2020" sheetId="16" state="hidden" r:id="rId10"/>
  </sheets>
  <externalReferences>
    <externalReference r:id="rId13"/>
    <externalReference r:id="rId14"/>
    <externalReference r:id="rId15"/>
  </externalReferences>
  <definedNames>
    <definedName name="__bookmark_1" localSheetId="5">#REF!</definedName>
    <definedName name="__bookmark_1" localSheetId="9">#REF!</definedName>
    <definedName name="__bookmark_1" localSheetId="1">#REF!</definedName>
    <definedName name="__bookmark_1">#REF!</definedName>
    <definedName name="_xlnm._FilterDatabase" localSheetId="8" hidden="1">'8 - Terri Fauna'!$A$1:$C$21</definedName>
    <definedName name="_xlnm._FilterDatabase" localSheetId="7" hidden="1">'9 - Terri Fauna'!$B$1:$G$22</definedName>
    <definedName name="_xlnm.Print_Area" localSheetId="4">'ACTIVIDADES'!$A$1:$V$25</definedName>
    <definedName name="_xlnm.Print_Area" localSheetId="0">'GESTIÓN'!$A$1:$EL$17</definedName>
    <definedName name="_xlnm.Print_Area" localSheetId="2">'INVERSIÓN'!$A$1:$EI$32</definedName>
    <definedName name="CONDICION_POBLACIONAL" localSheetId="5">'[1]Variables'!$C$1:$C$24</definedName>
    <definedName name="CONDICION_POBLACIONAL" localSheetId="9">'[1]Variables'!$C$1:$C$24</definedName>
    <definedName name="CONDICION_POBLACIONAL">'[2]Variables'!$C$1:$C$24</definedName>
    <definedName name="GRUPO_ETAREO" localSheetId="5">'[1]Variables'!$A$1:$A$8</definedName>
    <definedName name="GRUPO_ETAREO" localSheetId="9">'[1]Variables'!$A$1:$A$8</definedName>
    <definedName name="GRUPO_ETAREO">'[2]Variables'!$A$1:$A$8</definedName>
    <definedName name="GRUPO_ETAREOS" localSheetId="5">#REF!</definedName>
    <definedName name="GRUPO_ETAREOS" localSheetId="9">#REF!</definedName>
    <definedName name="GRUPO_ETAREOS" localSheetId="1">#REF!</definedName>
    <definedName name="GRUPO_ETAREOS">#REF!</definedName>
    <definedName name="GRUPO_ETARIO" localSheetId="5">#REF!</definedName>
    <definedName name="GRUPO_ETARIO" localSheetId="9">#REF!</definedName>
    <definedName name="GRUPO_ETARIO" localSheetId="1">#REF!</definedName>
    <definedName name="GRUPO_ETARIO">#REF!</definedName>
    <definedName name="GRUPO_ETNICO" localSheetId="5">#REF!</definedName>
    <definedName name="GRUPO_ETNICO" localSheetId="9">#REF!</definedName>
    <definedName name="GRUPO_ETNICO" localSheetId="1">#REF!</definedName>
    <definedName name="GRUPO_ETNICO">#REF!</definedName>
    <definedName name="GRUPOETNICO" localSheetId="5">#REF!</definedName>
    <definedName name="GRUPOETNICO" localSheetId="9">#REF!</definedName>
    <definedName name="GRUPOETNICO" localSheetId="1">#REF!</definedName>
    <definedName name="GRUPOETNICO">#REF!</definedName>
    <definedName name="GRUPOS_ETNICOS" localSheetId="5">'[1]Variables'!$H$1:$H$8</definedName>
    <definedName name="GRUPOS_ETNICOS" localSheetId="9">'[1]Variables'!$H$1:$H$8</definedName>
    <definedName name="GRUPOS_ETNICOS">'[2]Variables'!$H$1:$H$8</definedName>
    <definedName name="LOCALIDAD" localSheetId="5">#REF!</definedName>
    <definedName name="LOCALIDAD" localSheetId="9">#REF!</definedName>
    <definedName name="LOCALIDAD" localSheetId="1">#REF!</definedName>
    <definedName name="LOCALIDAD">#REF!</definedName>
    <definedName name="LOCALIZACION" localSheetId="5">#REF!</definedName>
    <definedName name="LOCALIZACION" localSheetId="9">#REF!</definedName>
    <definedName name="LOCALIZACION" localSheetId="1">#REF!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4" authorId="0">
      <text>
        <r>
          <rPr>
            <b/>
            <sz val="9"/>
            <rFont val="Tahoma"/>
            <family val="2"/>
          </rPr>
          <t>YULIED.PENARANDA:</t>
        </r>
        <r>
          <rPr>
            <sz val="9"/>
            <rFont val="Tahoma"/>
            <family val="2"/>
          </rPr>
          <t xml:space="preserve">
Verificar que los totales coincidan con los reportados en el componente de inversión</t>
        </r>
      </text>
    </comment>
    <comment ref="D145" authorId="0">
      <text>
        <r>
          <rPr>
            <b/>
            <sz val="9"/>
            <rFont val="Tahoma"/>
            <family val="2"/>
          </rPr>
          <t>YULIED.PENARANDA:</t>
        </r>
        <r>
          <rPr>
            <sz val="9"/>
            <rFont val="Tahoma"/>
            <family val="2"/>
          </rPr>
          <t xml:space="preserve">
Verificar que los totales coincidan con los reportados en el componente de inversión</t>
        </r>
      </text>
    </comment>
    <comment ref="D146"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7.xml><?xml version="1.0" encoding="utf-8"?>
<comments xmlns="http://schemas.openxmlformats.org/spreadsheetml/2006/main">
  <authors>
    <author>YULIED.PENARANDA</author>
    <author>NanaWayuu</author>
    <author>DELL</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2">
      <text>
        <r>
          <rPr>
            <b/>
            <sz val="9"/>
            <rFont val="Tahoma"/>
            <family val="2"/>
          </rPr>
          <t>SPCI:
Número de personas identificadas en la localización asociada al punto de inversión.</t>
        </r>
      </text>
    </comment>
    <comment ref="AR9" authorId="2">
      <text>
        <r>
          <rPr>
            <b/>
            <sz val="9"/>
            <rFont val="Tahoma"/>
            <family val="2"/>
          </rPr>
          <t>YULIED.PENARANDA:
a. 0-5 (primera infancia)
b.6-12 (Infancia)
c. 13-17 (Adolescencia)
d. 18-26 (Juventud)
e. 27-59 (adultez)
f. 60+Adelante (Envejecimiento y vejez)
z. Grupo etario sin definir</t>
        </r>
      </text>
    </comment>
    <comment ref="AT9" authorId="2">
      <text>
        <r>
          <rPr>
            <b/>
            <sz val="9"/>
            <rFont val="Tahoma"/>
            <family val="2"/>
          </rPr>
          <t>SPCI:</t>
        </r>
        <r>
          <rPr>
            <sz val="9"/>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2">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Verificar que los totales coincidan con los reportados en el componente de inversión</t>
        </r>
      </text>
    </comment>
    <comment ref="D141" authorId="0">
      <text>
        <r>
          <rPr>
            <b/>
            <sz val="9"/>
            <rFont val="Tahoma"/>
            <family val="2"/>
          </rPr>
          <t>YULIED.PENARANDA:</t>
        </r>
        <r>
          <rPr>
            <sz val="9"/>
            <rFont val="Tahoma"/>
            <family val="2"/>
          </rPr>
          <t xml:space="preserve">
Verificar que los totales coincidan con los reportados en el componente de inversión</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<sst xmlns="http://schemas.openxmlformats.org/spreadsheetml/2006/main" count="1531" uniqueCount="354">
  <si>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</si>
  <si>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</si>
  <si>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</si>
  <si>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</si>
  <si>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</si>
  <si>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</si>
  <si>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</si>
  <si>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</si>
  <si>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</si>
  <si>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</si>
  <si>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</si>
  <si>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</si>
  <si>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</si>
  <si>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</si>
  <si>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</si>
  <si>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</si>
  <si>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</si>
  <si>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</si>
  <si>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</si>
  <si>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</si>
  <si>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</si>
  <si>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</si>
  <si>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</si>
  <si>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</si>
  <si>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</si>
  <si>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1, LÍNEA DE ACCIÓN</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</si>
  <si>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</si>
  <si>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</si>
  <si>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</si>
  <si>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</si>
  <si>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</si>
  <si>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</si>
  <si>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</si>
  <si>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</si>
  <si>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</si>
  <si>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</si>
  <si>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</si>
  <si>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</si>
  <si>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</si>
  <si>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</si>
  <si>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</si>
  <si>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</si>
  <si>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</si>
  <si>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</si>
  <si>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</si>
  <si>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</si>
  <si>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</si>
  <si>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</si>
  <si>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</si>
  <si>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</si>
  <si>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</si>
  <si>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</si>
  <si>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9, BENEFICIOS</t>
  </si>
  <si>
    <t>10, FUENTE DE EVIDENCIAS</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</si>
  <si>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</si>
  <si>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</si>
  <si>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</si>
  <si>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</si>
  <si>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</si>
  <si>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</si>
  <si>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</si>
  <si>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</si>
  <si>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</si>
  <si>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</si>
  <si>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</si>
  <si>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</si>
  <si>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</si>
  <si>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</si>
  <si>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</si>
  <si>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</si>
  <si>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</si>
  <si>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</si>
  <si>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</si>
  <si>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</si>
  <si>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</si>
  <si>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</si>
  <si>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</si>
  <si>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</si>
  <si>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</si>
  <si>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</si>
  <si>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</si>
  <si>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</si>
  <si>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</si>
  <si>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</si>
  <si>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</si>
  <si>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</si>
  <si>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</si>
  <si>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</si>
  <si>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</si>
  <si>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</si>
  <si>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</si>
  <si>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</si>
  <si>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</si>
  <si>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</si>
  <si>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</si>
  <si>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</si>
  <si>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</si>
  <si>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</si>
  <si>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</si>
  <si>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</si>
  <si>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</si>
  <si>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</si>
  <si>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</si>
  <si>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</si>
  <si>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</si>
  <si>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</si>
  <si>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</si>
  <si>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</si>
  <si>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</si>
  <si>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</si>
  <si>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</si>
  <si>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</si>
  <si>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</si>
  <si>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</si>
  <si>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</si>
  <si>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</si>
  <si>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</si>
  <si>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</si>
  <si>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</si>
  <si>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</si>
  <si>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</si>
  <si>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</si>
  <si>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</si>
  <si>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</si>
  <si>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</si>
  <si>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</si>
  <si>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</si>
  <si>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</si>
  <si>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</si>
  <si>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</si>
  <si>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</si>
  <si>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</si>
  <si>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</si>
  <si>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</si>
  <si>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</si>
  <si>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</si>
  <si>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</si>
  <si>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</si>
  <si>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</si>
  <si>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</si>
  <si>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</si>
  <si>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PROGRAMACIÓN INICIAL AÑO 2020</t>
  </si>
  <si>
    <t>5, VALOR   CUATRIENIO</t>
  </si>
  <si>
    <t>Versión: 12</t>
  </si>
  <si>
    <t>ESTRUCTURA DEL PLAN DE DESARROLLO</t>
  </si>
  <si>
    <t>1.1 Propósito</t>
  </si>
  <si>
    <t>1.2 Programa</t>
  </si>
  <si>
    <t>SUBDIRECCIÓN DE SILVICULTURA, FLORA Y FAUNA SILVESTRE</t>
  </si>
  <si>
    <t>2 - Cambiar nuestros hábitos de vida para reverdecer a Bogotá y adaptarnos y mitigar la crisis climática</t>
  </si>
  <si>
    <t>2 - CAMBIAR NUESTROS HÁBITOS DE VIDA PARA REVERDECER A BOGOTÁ Y ADAPTARNOS Y MITIGAR LA CRISIS CLIMÁTICA</t>
  </si>
  <si>
    <t>33 - Más árboles y más y mejor espacio público</t>
  </si>
  <si>
    <t>8. SOLUCIONES PLANTEADAS</t>
  </si>
  <si>
    <t>ATENDER EL 100% DE LOS CONCEPTOS TÉCNICOS QUE RECOMIENDAN ACTUACIONES ADMINISTRATIVAS SANCIONATORIAS DURANTE LA VIGENCIA PARA MEJORAR LA EFICIENCIA DEL PROCESO SANCIONATORIO AMBIENTAL</t>
  </si>
  <si>
    <t>SUMA</t>
  </si>
  <si>
    <t>X</t>
  </si>
  <si>
    <t>PORCENTAJE</t>
  </si>
  <si>
    <t>JULIO</t>
  </si>
  <si>
    <t>AGOSTO</t>
  </si>
  <si>
    <t>SEPTIEMBRE</t>
  </si>
  <si>
    <t>OCTUBRE</t>
  </si>
  <si>
    <t>NOVIEMBRE</t>
  </si>
  <si>
    <t>DICIEMBRE</t>
  </si>
  <si>
    <t>PREVENCIÓN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</si>
  <si>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</si>
  <si>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</si>
  <si>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</si>
  <si>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</si>
  <si>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</si>
  <si>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</si>
  <si>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</si>
  <si>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</si>
  <si>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</si>
  <si>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</si>
  <si>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</si>
  <si>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</si>
  <si>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</si>
  <si>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</si>
  <si>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</si>
  <si>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</si>
  <si>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</si>
  <si>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</si>
  <si>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</si>
  <si>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TRATAMIENTO</t>
  </si>
  <si>
    <t>LOCALIDAD</t>
  </si>
  <si>
    <t>2018.12.31</t>
  </si>
  <si>
    <t>2019.12.31</t>
  </si>
  <si>
    <t>PROMEDIO</t>
  </si>
  <si>
    <t>%</t>
  </si>
  <si>
    <t>TOTAL</t>
  </si>
  <si>
    <t>2020.05.31</t>
  </si>
  <si>
    <t>7711:  CONTROL A LOS FACTORES DE DETERIORO DEL RECURSO FAUNA SILVESTRE EN BOGOTÁ.</t>
  </si>
  <si>
    <t>34 - BOGOTÁ PROTECTORA DE LOS ANIMALES</t>
  </si>
  <si>
    <t>CONSERVACIÓN DE LAS ESPECIES DE FAUNA SILVESTRE Y CONTROL DE SU TRÁFICO ILEGAL</t>
  </si>
  <si>
    <t xml:space="preserve">EJECUTAR 27.500 ACTUACIONES TÉCNICAS O JURÍDICAS DE EVALUACIÓN, CONTROL, SEGUIMIENTO Y PREVENCIÓN SOBRE EL RECURSO FAUNA SILVESTRE. </t>
  </si>
  <si>
    <t xml:space="preserve">FORMULAR E IMPLEMENTAR UN (1) PROGRAMA PARA LA ATENCIÓN INTEGRAL Y ESPECIALIZADA DE LA FAUNA SILVESTRE. </t>
  </si>
  <si>
    <r>
      <t>Versión:</t>
    </r>
    <r>
      <rPr>
        <b/>
        <sz val="20"/>
        <color rgb="FFFF0000"/>
        <rFont val="Arial"/>
        <family val="2"/>
      </rPr>
      <t xml:space="preserve"> </t>
    </r>
    <r>
      <rPr>
        <b/>
        <sz val="20"/>
        <rFont val="Arial"/>
        <family val="2"/>
      </rPr>
      <t>12</t>
    </r>
  </si>
  <si>
    <t xml:space="preserve">1. EJECUTAR 27.500 ACTUACIONES TÉCNICAS O JURÍDICAS DE EVALUACIÓN, CONTROL, SEGUIMIENTO Y PREVENCIÓN SOBRE EL RECURSO FAUNA SILVESTRE. </t>
  </si>
  <si>
    <t>2. ATENDER EL 100% DE LOS CONCEPTOS TÉCNICOS QUE RECOMIENDAN ACTUACIONES ADMINISTRATIVAS SANCIONATORIAS DURANTE LA VIGENCIA PARA MEJORAR LA EFICIENCIA DEL PROCESO SANCIONATORIO AMBIENTAL</t>
  </si>
  <si>
    <r>
      <rPr>
        <b/>
        <sz val="8"/>
        <rFont val="Arial"/>
        <family val="2"/>
      </rPr>
      <t>3</t>
    </r>
    <r>
      <rPr>
        <sz val="8"/>
        <rFont val="Arial"/>
        <family val="2"/>
      </rPr>
      <t>. EJECUTAR ACTIVIDADES DE PROMOCIÓN Y DIVULGACIÓN DE CONOCIMIENTO TENDIENTE A PROTEGER EL RECURSO FAUNA SILVESTRE Y PREVENIR SU TRÁFICO ILEGAL..</t>
    </r>
  </si>
  <si>
    <r>
      <rPr>
        <b/>
        <sz val="8"/>
        <rFont val="Arial"/>
        <family val="2"/>
      </rPr>
      <t>6.</t>
    </r>
    <r>
      <rPr>
        <sz val="8"/>
        <rFont val="Arial"/>
        <family val="2"/>
      </rPr>
      <t xml:space="preserve"> NOTIFICAR LOS ACTOS ADMINISTRATIVOS EN CUMPLIMIENTO DE LA NORMATIVIDAD ESTABLECIDA.</t>
    </r>
  </si>
  <si>
    <t>CONTROL</t>
  </si>
  <si>
    <t>PERMISOS</t>
  </si>
  <si>
    <t>ESPECIALES</t>
  </si>
  <si>
    <r>
      <rPr>
        <sz val="12"/>
        <rFont val="Arial"/>
        <family val="2"/>
      </rPr>
      <t xml:space="preserve">PROGRAMACIÓN, ACTUALIZACIÓN Y SEGUIMIENTO DEL PLAN DE ACCIÓN
Actualización y seguimiento a la </t>
    </r>
    <r>
      <rPr>
        <b/>
        <sz val="12"/>
        <rFont val="Arial"/>
        <family val="2"/>
      </rPr>
      <t>Territorialización</t>
    </r>
  </si>
  <si>
    <t>7710:  CONTROL A LOS FACTORES DE DETERIORO DEL ARBOLADO URBANO Y LA FLORA EN BOGOTÁ.</t>
  </si>
  <si>
    <t>PERIODO:</t>
  </si>
  <si>
    <t>II SEMESTRE DE 2020</t>
  </si>
  <si>
    <t>1, COD. META</t>
  </si>
  <si>
    <t>2, Meta Proyecto</t>
  </si>
  <si>
    <t>3. Identificación del punto de invesión</t>
  </si>
  <si>
    <t>4, Variable</t>
  </si>
  <si>
    <t>5. PROGRAMACIÓN INICIAL AÑO 2020</t>
  </si>
  <si>
    <t xml:space="preserve">6, ACTUALIZACIÓN </t>
  </si>
  <si>
    <t>7,EJECUTADO</t>
  </si>
  <si>
    <t>8, LOCALIZACIÓN GEOGRÁFICA</t>
  </si>
  <si>
    <t>9, ORIENTACIÓN</t>
  </si>
  <si>
    <t>10. POBLACIÓN</t>
  </si>
  <si>
    <t>11, LECCIONES APRENDIDAS - OBSERVACIONES</t>
  </si>
  <si>
    <t>Observaciones</t>
  </si>
  <si>
    <t>Observaciones y/o descripcion de acciones en el punto de inversión</t>
  </si>
  <si>
    <t>8,1 LOCALIDAD(ES)</t>
  </si>
  <si>
    <t>8.2 UPZ(S)</t>
  </si>
  <si>
    <t>8,3 BARRIO(S)</t>
  </si>
  <si>
    <t>8,4 GEORREFERENCIACIÓN</t>
  </si>
  <si>
    <t>8,5 ÁREA DE INFLUENCIA E  INCIDENCIA</t>
  </si>
  <si>
    <t>9,1 POLÍGONO DE MEJORAMIENTO INTEGRAL</t>
  </si>
  <si>
    <t>9,2 POLÍTICA</t>
  </si>
  <si>
    <t>10.1 NÚMERO DE HOMBRES</t>
  </si>
  <si>
    <t>10.2 NÚMERO DE MUJERES</t>
  </si>
  <si>
    <t xml:space="preserve">10.3 NÚMERO INTERSEXUAL </t>
  </si>
  <si>
    <t>10.4  GRUPO ETARIO</t>
  </si>
  <si>
    <t>10.5  CONDICION POBLACIONAL</t>
  </si>
  <si>
    <t>10.6  GRUPOS ETNICOS</t>
  </si>
  <si>
    <t>10.7  TOTAL POBLACIÓN
PERSONAS/CANTIDAD</t>
  </si>
  <si>
    <t>N/A</t>
  </si>
  <si>
    <t>TODOS</t>
  </si>
  <si>
    <t>COMUNIDAD EN GENERAL</t>
  </si>
  <si>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</si>
  <si>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</si>
  <si>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</si>
  <si>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</si>
  <si>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t>
  </si>
  <si>
    <t>Total recursos reservas</t>
  </si>
  <si>
    <t>DISTRITAL</t>
  </si>
  <si>
    <t>TOTALES - PROYECTO</t>
  </si>
  <si>
    <t>TOTALES Rec. Vigencia</t>
  </si>
  <si>
    <t>TOTALES Rec. Reservas</t>
  </si>
  <si>
    <t>TOTAL PRESUPUESTO</t>
  </si>
  <si>
    <t>Se modifica el código, se ajustan encabezados, incluyen campos para el registro de observaciones, justifiación, poligono MMI y política.</t>
  </si>
  <si>
    <t>Total MPI No. 1 Actuaciones técnicas o jurídicas adelantadas por la autoridad ambiental tendientes a la protección de los animales silvestres, evaluación y seguimiento del aprovechamiento de estos, sus productos y subproductos, y la prevención y control de su tráfico ilegal.</t>
  </si>
  <si>
    <r>
      <rPr>
        <b/>
        <sz val="8"/>
        <rFont val="Arial"/>
        <family val="2"/>
      </rPr>
      <t>2</t>
    </r>
    <r>
      <rPr>
        <sz val="8"/>
        <rFont val="Arial"/>
        <family val="2"/>
      </rPr>
      <t>. REALIZAR EVALUACIÓN Y SEGUIMIENTO A LA MOVILIZACIÓN NACIONAL E INTERNACIONAL DE LOS ESPECIMENES DE FAUNA SILVESTRE Y AL APROVECHAMIENTO LEGAL DEL RECURSO.</t>
    </r>
  </si>
  <si>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</si>
  <si>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 xml:space="preserve">Total MPI No. 2
Desarrollo de los procesos sancionatorios requeridos a nivel distrital mediante la atención de los conceptos técnicos que se generan producto del tráfico ilegal del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</si>
  <si>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</si>
  <si>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</si>
  <si>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</si>
  <si>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 xml:space="preserve">7. </t>
    </r>
    <r>
      <rPr>
        <sz val="8"/>
        <rFont val="Arial"/>
        <family val="2"/>
      </rPr>
      <t>REALIZAR ACCIONES DE SEGUIMIENTO Y  CONTROL AMBIENTAL  EN EL MARCO DEL TRÁMITE SANCIONATORIO.</t>
    </r>
  </si>
  <si>
    <t>1. LÍNEA DE ACCIÓN</t>
  </si>
  <si>
    <t>2. META DE PROYECTO</t>
  </si>
  <si>
    <t>3. CÓDIGO Y NOMBRE DE LA ACTIVIDAD</t>
  </si>
  <si>
    <t>Total MPI No. 1 
Actuaciones técnicas o jurídicas adelantadas por la autoridad ambiental tendientes a la protección de los animales silvestres, evaluación y seguimiento del aprovechamiento de estos, sus productos y subproductos, y la prevención y control de su tráfico ilegal.</t>
  </si>
  <si>
    <t>1. POLÍTICA NACIONAL PARA LA GESTIÓN INTEGRAL DE LA BIODIVERSIDAD Y SUS SERVICIOS ECOSISTÉMICOS.
2.POLÍTICA PARA LA GESTIÓN DE LA CONSERVACIÓN DE LA BIODIVERSIDAD EN EL DISTRITO CAPITAL.</t>
  </si>
  <si>
    <t>Actas registradas bajo procedimiento de la SDA, Conceptos e Informes Técnicos y Comunicaciones externas.</t>
  </si>
  <si>
    <t>No se programó avance para la presente vigencia.</t>
  </si>
  <si>
    <t>NUMERO</t>
  </si>
  <si>
    <t>D</t>
  </si>
  <si>
    <t>d</t>
  </si>
  <si>
    <t>NACIONAL</t>
  </si>
  <si>
    <t>Formato: Programación, atualización y seguimiento del plan de acción 
Actualización y seguimiento al Componente de Gestión</t>
  </si>
  <si>
    <t>PROGRAMACIÓN VIGENCIA</t>
  </si>
  <si>
    <t>Se modifica la periodicidad de reporte y la estructura del documento se ajustó de acuerdo al plan de desarrollo vigente</t>
  </si>
  <si>
    <t>Radicado 2020IE152434 de septiembre 08 de 2020</t>
  </si>
  <si>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</si>
  <si>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</si>
  <si>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</si>
  <si>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</si>
  <si>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</si>
  <si>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</si>
  <si>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10.7  CONDICION POBLACIONAL</t>
  </si>
  <si>
    <t>10.6  NÚMERO PERSONAS POR GRUPO ETARIO</t>
  </si>
  <si>
    <t>10.8 NUMERO PERSONAS POR CONDICIÓN POBLACIONAL</t>
  </si>
  <si>
    <t>10.9  GRUPOS ETNICOS</t>
  </si>
  <si>
    <t>10.10 NÚMERO DE PERSONAS POR GRUPOS ETNICOS</t>
  </si>
  <si>
    <t>10.11  SEGUIMIENTO A LA POBLACIÓN
PERSONAS/CANTIDAD</t>
  </si>
  <si>
    <t>8,5 ÁREA DE INFLUENCIA E INCIDENCIA</t>
  </si>
  <si>
    <t>10.5  GRUPO ETARIO</t>
  </si>
  <si>
    <t xml:space="preserve">Sistema de Correspondencia de la Entidad - FOREST
Archivos de la Dirección de Control Ambiental </t>
  </si>
  <si>
    <r>
      <t xml:space="preserve">
Durante el tercer trimestre del año 2020 se acogieron jurídicamente 10 Conceptos Técnicos, así:</t>
    </r>
    <r>
      <rPr>
        <b/>
        <sz val="8"/>
        <rFont val="Arial"/>
        <family val="2"/>
      </rPr>
      <t xml:space="preserve"> 10 Actos Administrativos de Inicio Sancionatorio</t>
    </r>
    <r>
      <rPr>
        <sz val="8"/>
        <rFont val="Arial"/>
        <family val="2"/>
      </rPr>
      <t xml:space="preserve"> 
(AUTO N. 02863 - DCA-03171 - DCA-03217-DCA-03234-DCA-03235-DCA-03237-DCA-03374 - DCA-03375-DCA-03380-DCA-03449)
</t>
    </r>
  </si>
  <si>
    <r>
      <t xml:space="preserve">Durante el tercer trimestre del año 2020 se realizarón las siguientes acciones:
1. Revisión del archivo de la Dirección de Control Ambiental con el fin de verificar las condiciones del acervo documental, las instalaciones, la ubicación y estado fisico de los expedientes.
2. Revisión de las tablas de retención documental de la Dirección y las subdirecciones adscritas.
3. Se realizó proceso de organización de un total </t>
    </r>
    <r>
      <rPr>
        <b/>
        <sz val="8"/>
        <color theme="1"/>
        <rFont val="Arial"/>
        <family val="2"/>
      </rPr>
      <t>11 expedientes</t>
    </r>
    <r>
      <rPr>
        <sz val="8"/>
        <color theme="1"/>
        <rFont val="Arial"/>
        <family val="2"/>
      </rPr>
      <t xml:space="preserve"> asociados al recurso Fauna de los cuales se adelantarón los siguientes procesos archivisticos asi: 
*Clasificación de Expedientes: </t>
    </r>
    <r>
      <rPr>
        <b/>
        <sz val="8"/>
        <color theme="1"/>
        <rFont val="Arial"/>
        <family val="2"/>
      </rPr>
      <t>4 Expedientes</t>
    </r>
    <r>
      <rPr>
        <sz val="8"/>
        <color theme="1"/>
        <rFont val="Arial"/>
        <family val="2"/>
      </rPr>
      <t xml:space="preserve">
*Registro en Inventario Unico Documental - FUID : </t>
    </r>
    <r>
      <rPr>
        <b/>
        <sz val="8"/>
        <color theme="1"/>
        <rFont val="Arial"/>
        <family val="2"/>
      </rPr>
      <t>5 Expedientes</t>
    </r>
    <r>
      <rPr>
        <sz val="8"/>
        <color theme="1"/>
        <rFont val="Arial"/>
        <family val="2"/>
      </rPr>
      <t xml:space="preserve"> 
*Hoja de Control: </t>
    </r>
    <r>
      <rPr>
        <b/>
        <sz val="8"/>
        <color theme="1"/>
        <rFont val="Arial"/>
        <family val="2"/>
      </rPr>
      <t>2 Expedientes</t>
    </r>
  </si>
  <si>
    <r>
      <t xml:space="preserve">Del 01 de julio al 30 de septiembre de 2020, la Secretaría Distrital de Ambiente ejecutó </t>
    </r>
    <r>
      <rPr>
        <b/>
        <sz val="12"/>
        <color theme="1"/>
        <rFont val="Arial"/>
        <family val="2"/>
      </rPr>
      <t>1.260</t>
    </r>
    <r>
      <rPr>
        <sz val="12"/>
        <color theme="1"/>
        <rFont val="Arial"/>
        <family val="2"/>
      </rPr>
      <t xml:space="preserve"> actuaciones técnicas tendientes a la protección de los animales silvestres, evaluación y seguimiento del aprovechamiento de estos, sus productos y subproductos, y la prevención y control de su tráfico ilegal, cuyo detalle se relaciona a continuación:
Visitas / Previsitas de atención y control de fauna silvestre, por concepto de presencia, tenencia o comercialización: 625;
Operativos de control: 12; 
Conceptos Técnicos de Incautación: 21; 
Visitas de revisión de exportaciones e importaciones de fauna silvestre: 58; 
Visitas para expedición de salvoconductos: 22; 
Visita cambio de precintos: 8; 
Visitas de verificación de salvoconductos ingresados: 9; 
Visita para permiso de aprovechamiento: 3; 
Visita de seguimiento a permiso: 3; 
Visita Inventario de permisos: 1
Conceptos técnicos de evaluación y seguimiento a permisos de aprovechamiento de fauna silvestre: 11; 
Informes técnicos de promoción y divulgación: 17; 
Capacitaciones: 32; 
Rondas de control: 20; 
Verificaciones e inspecciones: 3; 
Procedimientos de disposición de especímenes de fauna silvestre: 71; 
Conceptos Técnicos de disposición final: 21; 
Respuestas a comunicaciones y PQRS: 323.</t>
    </r>
  </si>
  <si>
    <r>
      <t xml:space="preserve">Del 01 de julio al 30 de septiembre de 2020, la Secretaría Distrital de Ambiente a través de la Subdirección de Silvicultura, Flora y Fauna Silvestre ejecutó </t>
    </r>
    <r>
      <rPr>
        <b/>
        <sz val="8"/>
        <color theme="1"/>
        <rFont val="Arial"/>
        <family val="2"/>
      </rPr>
      <t>973</t>
    </r>
    <r>
      <rPr>
        <sz val="8"/>
        <color theme="1"/>
        <rFont val="Arial"/>
        <family val="2"/>
      </rPr>
      <t xml:space="preserve"> actuaciones técnicas de control, tendientes a proteger y conservar los especimenes de la fauna silvestre.   
Las 973 actuaciones ejecutadas se distribuyen así:
Visitas / Previsitas de atención y control de fauna silvestre, por concepto de presencia, tenencia o comercialización: 625;
Operativos de control: 12; 
Conceptos Técnicos de Incautación: 21; 
Rondas de control: 20; 
Procedimientos de disposición de especímenes de fauna silvestre: 71; 
Conceptos Técnicos de disposición final: 21; 
Respuestas a comunicaciones y PQRS: 203</t>
    </r>
  </si>
  <si>
    <r>
      <t xml:space="preserve">En el marco del proceso de evaluación y seguimiento a la movilización nacional e internacional de los especimenes de fauna silvestre y al aprovechamiento legal del recurso, la Secretaría Distrital de Ambiente a través de la Subdirección de Silvicultura, Flora y Fauna Silvestre, del 01 de julio al 30 de septiembre de 2020 ejecutó </t>
    </r>
    <r>
      <rPr>
        <b/>
        <sz val="8"/>
        <color theme="1"/>
        <rFont val="Arial"/>
        <family val="2"/>
      </rPr>
      <t>169</t>
    </r>
    <r>
      <rPr>
        <sz val="8"/>
        <color theme="1"/>
        <rFont val="Arial"/>
        <family val="2"/>
      </rPr>
      <t xml:space="preserve"> actuaciones técnicas, cuyo detalle se relaciona a continuación:
Visitas de revisión de exportaciones e importaciones de fauna silvestre: 58; 
Visitas para expedición de salvoconductos: 22; 
Visita cambio de precintos: 8; 
Visitas de verificación de salvoconductos ingresados: 9; 
Visita para permiso de aprovechamiento: 3; 
Visita de seguimiento a permiso: 3; 
Visita Inventario de permisos: 1
Conceptos técnicos de evaluación y seguimiento a permisos de aprovechamiento de fauna silvestre: 11; 
Verificaciones e inspecciones: 3; 
Respuestas a comunicaciones y PQRS: 51</t>
    </r>
  </si>
  <si>
    <r>
      <t xml:space="preserve">Del 01 de julio al 30 de septiembre de 2020, la Secretaría Distrital de Ambiente a través de la Subdirección de Silvicultura, Flora y Fauna Silvestre ejecutó </t>
    </r>
    <r>
      <rPr>
        <b/>
        <sz val="8"/>
        <color theme="1"/>
        <rFont val="Arial"/>
        <family val="2"/>
      </rPr>
      <t>118</t>
    </r>
    <r>
      <rPr>
        <sz val="8"/>
        <color theme="1"/>
        <rFont val="Arial"/>
        <family val="2"/>
      </rPr>
      <t xml:space="preserve"> actuaciones de promoción y divulgación de conocimiento tendiente a proteger el recurso fauna silvestre y prevenir su tráfico ilegal..
Las </t>
    </r>
    <r>
      <rPr>
        <b/>
        <sz val="8"/>
        <color theme="1"/>
        <rFont val="Arial"/>
        <family val="2"/>
      </rPr>
      <t>118</t>
    </r>
    <r>
      <rPr>
        <sz val="8"/>
        <color theme="1"/>
        <rFont val="Arial"/>
        <family val="2"/>
      </rPr>
      <t xml:space="preserve"> actuaciones ejecutadas se distribuyen así:
Informes técnicos de promoción y divulgación: 17; 
Capacitaciones: 32; 
Respuestas a comunicaciones y PQRS: 69.</t>
    </r>
  </si>
  <si>
    <t>C</t>
  </si>
  <si>
    <t>ANTONIO NARIÑO</t>
  </si>
  <si>
    <t>BARRIOS UNIDOS</t>
  </si>
  <si>
    <t>BOSA</t>
  </si>
  <si>
    <t>CHAPINERO</t>
  </si>
  <si>
    <t>CIUDAD BOLÍVAR</t>
  </si>
  <si>
    <t>ENGATIVÁ</t>
  </si>
  <si>
    <t>FONTIBÓN</t>
  </si>
  <si>
    <t>KENNEDY</t>
  </si>
  <si>
    <t>94 - LA CANDELARIA</t>
  </si>
  <si>
    <t>LOS MÁRTIRES</t>
  </si>
  <si>
    <t>PUENTE ARANDA</t>
  </si>
  <si>
    <t>RAFAEL URIBE URIBE</t>
  </si>
  <si>
    <t>SAN CRISTÓBAL</t>
  </si>
  <si>
    <t>SANTA FÉ</t>
  </si>
  <si>
    <t>SUBA</t>
  </si>
  <si>
    <t>TEUSAQUILLO</t>
  </si>
  <si>
    <t>TUNJUELITO</t>
  </si>
  <si>
    <t>USAQUÉN</t>
  </si>
  <si>
    <t>USME</t>
  </si>
  <si>
    <r>
      <t>Fuera  de BOGOTÁ 
(</t>
    </r>
    <r>
      <rPr>
        <sz val="12"/>
        <color rgb="FFFF0000"/>
        <rFont val="Arial"/>
        <family val="2"/>
      </rPr>
      <t>SOLO</t>
    </r>
    <r>
      <rPr>
        <sz val="10"/>
        <color rgb="FF000000"/>
        <rFont val="Arial"/>
        <family val="2"/>
      </rPr>
      <t xml:space="preserve"> para casos de EE ANÓNIMOS, LIBERACIONES, REUBICACIONES, DESNATURALIZACIONES...) 
Y PARA CAPACITACIONES VIRTUALES</t>
    </r>
  </si>
  <si>
    <t>ORIGINAL</t>
  </si>
  <si>
    <t>ACTUACIONES</t>
  </si>
  <si>
    <t>Total Magnitud reserva</t>
  </si>
  <si>
    <t>CORTE A 30 DE SEPTIEMBRE AÑO 2020</t>
  </si>
  <si>
    <t>94 - La Candelaria</t>
  </si>
  <si>
    <t xml:space="preserve">Los Shapefiles están en elaboración, se entregarán el lunes 12 de octubre. </t>
  </si>
  <si>
    <t xml:space="preserve">Los Shapefiles están en elaboración, se entregarán el viernes 09 de octubre. </t>
  </si>
  <si>
    <t>La inversión realizada tiene una incidencia positiva en el territorio garantizando los procesos de vigilancia y control ambiental al inclumplimiento a las normas ambientales, la protección del recurso fauna silvestre y la calidad de vida de los ciudadanos.
Localidades que compoenen el area de influencia en el tercer trimestre del año 2020:
1. SUBA 
2. CIUDAD BOLIVAR
3. FONTIBÒN
4. TEUSAQUILLO</t>
  </si>
  <si>
    <r>
      <t xml:space="preserve">La Secretaría Distrital de Ambiente -SDA - para el cuatrienio 2020 II – 2024 I programó la ejecución de 27.500 actuaciones técnicas o jurídicas para la protección de los animales silvestres, evaluación y seguimiento del aprovechamiento de estos, sus productos y subproductos, y la prevención y control de su tráfico ilegal, lo que equivale aproximadamente a un 15% adicional sobre la línea base establecida, que corresponde a lo ejecutado en el periodo 2016 II – 2019 II. 
En cumplimiento de lo prescrito, para el II semestre de 2020 la SDA programó la ejecución de 2.500 actuaciones, lo que equivale a un avance del 1,4% sobre el 15% de aumento establecido para el cuatrienio. En ese orden, del 01 de julio al 30 de septiembre de 2020, la Secretaría, a través de la Subdirección de Silvicultura, Flora y Fauna Silvestre ejecutó </t>
    </r>
    <r>
      <rPr>
        <b/>
        <sz val="12"/>
        <color rgb="FF000000"/>
        <rFont val="Arial"/>
        <family val="2"/>
      </rPr>
      <t>1.270</t>
    </r>
    <r>
      <rPr>
        <sz val="12"/>
        <color indexed="8"/>
        <rFont val="Arial"/>
        <family val="2"/>
      </rPr>
      <t xml:space="preserve"> actuaciones técnicas y jurídicas sobre el recurso fauna silvestre, lo que representa un avance del</t>
    </r>
    <r>
      <rPr>
        <b/>
        <sz val="12"/>
        <color rgb="FF000000"/>
        <rFont val="Arial"/>
        <family val="2"/>
      </rPr>
      <t xml:space="preserve"> 0,71%</t>
    </r>
    <r>
      <rPr>
        <sz val="12"/>
        <color indexed="8"/>
        <rFont val="Arial"/>
        <family val="2"/>
      </rPr>
      <t xml:space="preserve"> de lo programado para la vigencia. 
Las 1.270 actuaciones ejecutadas se distribuyen así:
Visitas / Previsitas de atención y control de fauna silvestre, por concepto de presencia, tenencia o comercialización: 625;
Operativos de control: 12; 
Conceptos Técnicos de Incautación: 21; 
Visitas de revisión de exportaciones e importaciones de fauna silvestre: 58; 
Visitas para expedición de salvoconductos: 22; 
Visita cambio de precintos: 8; 
Visitas de verificación de salvoconductos ingresados: 9; 
Visita para permiso de aprovechamiento: 3; 
Visita de seguimiento a permiso: 3; 
Visita Inventario de permisos: 1
Conceptos técnicos de evaluación y seguimiento a permisos de aprovechamiento de fauna silvestre: 11; 
Informes técnicos de promoción y divulgación: 17; 
Capacitaciones: 32; 
Rondas de control: 20; 
Verificaciones e inspecciones: 3; 
Procedimientos de disposición de especímenes de fauna silvestre: 71; 
Conceptos Técnicos de disposición final: 21; 
Respuestas a comunicaciones y PQRS: 323.
Actos Administrativos: 10</t>
    </r>
  </si>
  <si>
    <t>La atención brindada por la Secretaría Distrital de Ambiente a reportes, solicitudes y requerimientos hechos por los ciudadanos referentes al manejo de fauna silvestre en la capital, en el periodo evaluado, dio como resultado la recuperación de 658 animales vivos, 232 especímenes no vivos, productos o subproductos y 4,715 Kg de carne, entre otros. Gran parte de la fauna silvestre recuperada se encontraba herida, o en situación de riesgo, privada de su libertad, por fuera de sus ecosistemas naturales, en situación de tenencia ilegal en calidad de mascotas o víctimas del tráfico. Una vez recuperados, valorados y atendidos, estos especímenes han venido siendo liberados o reubicados según sus condiciones, permitiendo en los casos de reintegro a sus zonas de vida, el fortalecer la dinámica de las especies para su aporte en los servicios ecosistémicos propios de este entorno y los dados a la ciudadanía, como dispersión de semillas, controlador natural de poblaciones, propagación de coberturas, espacios verdes y nichos generadores de conocimiento.  En cuanto a los animales que por sus características biológicas, veterinarias y zootécnicas antrópizadas no logran alcanzar las condiciones necesarias para retornar a sus hábitats naturales, estos son reubicados para adelantar procesos de investigación y educación desde la academia y con la ciudadanía, para la conservación, protección y lucha contra el tráfico de estas especies. 
Así mismo, durante este periodo se garantizó el control y seguimiento a quienes realizan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t>
  </si>
  <si>
    <t xml:space="preserve">Actas registradas bajo procedimiento de la SDA; Conceptos e Informes Técnicos; Comunicaciones externas; Sistema de Correspondencia de la Entidad - FOREST; Archivos de la Dirección de Control Ambiental. </t>
  </si>
  <si>
    <r>
      <t xml:space="preserve">Para la conservación de las especies de fauna silvestre y control de su tráfico ilegal, la Secretaría Distrital de Ambiente durante el tercer trimestre del año 2020 atendió el 100% de los conceptos técnicos que recomiendan una actuación administrativa sancionatoria, obteniendo el siguiente avance: 
</t>
    </r>
    <r>
      <rPr>
        <b/>
        <sz val="11"/>
        <color theme="1"/>
        <rFont val="Arial"/>
        <family val="2"/>
      </rPr>
      <t xml:space="preserve">Agosto 2020 </t>
    </r>
    <r>
      <rPr>
        <sz val="11"/>
        <color theme="1"/>
        <rFont val="Arial"/>
        <family val="2"/>
      </rPr>
      <t xml:space="preserve">
N° de Conceptos Técnicos que recomiendan actuaciones administrativas sancionatorias:</t>
    </r>
    <r>
      <rPr>
        <b/>
        <sz val="11"/>
        <color theme="1"/>
        <rFont val="Arial"/>
        <family val="2"/>
      </rPr>
      <t xml:space="preserve"> 1</t>
    </r>
    <r>
      <rPr>
        <sz val="11"/>
        <color theme="1"/>
        <rFont val="Arial"/>
        <family val="2"/>
      </rPr>
      <t xml:space="preserve">  (Concepto Técnico Nª7383).  
N° de Conceptos Técnicos atendidos jurídicamente:</t>
    </r>
    <r>
      <rPr>
        <b/>
        <sz val="11"/>
        <color theme="1"/>
        <rFont val="Arial"/>
        <family val="2"/>
      </rPr>
      <t xml:space="preserve"> 1</t>
    </r>
    <r>
      <rPr>
        <sz val="11"/>
        <color theme="1"/>
        <rFont val="Arial"/>
        <family val="2"/>
      </rPr>
      <t xml:space="preserve">  (AUTO N. 02863 “POR EL CUAL SE ORDENA EL INICIO DE UN PROCEDIMIENTO SANCIONATORIO AMBIENTAL Y SE TOMAN OTRAS DETERMINACIONES”)
</t>
    </r>
    <r>
      <rPr>
        <b/>
        <sz val="11"/>
        <color theme="1"/>
        <rFont val="Arial"/>
        <family val="2"/>
      </rPr>
      <t xml:space="preserve">Septiembre 2020:
</t>
    </r>
    <r>
      <rPr>
        <sz val="11"/>
        <color theme="1"/>
        <rFont val="Arial"/>
        <family val="2"/>
      </rPr>
      <t xml:space="preserve">N° de Conceptos Técnicos que recomiendan actuaciones administrativas sancionatorias: </t>
    </r>
    <r>
      <rPr>
        <b/>
        <sz val="11"/>
        <color theme="1"/>
        <rFont val="Arial"/>
        <family val="2"/>
      </rPr>
      <t xml:space="preserve">9 Conceptos Técnicos. </t>
    </r>
    <r>
      <rPr>
        <sz val="11"/>
        <color theme="1"/>
        <rFont val="Arial"/>
        <family val="2"/>
      </rPr>
      <t xml:space="preserve"> 
N° de Conceptos Técnicos atendidos jurídicamente: </t>
    </r>
    <r>
      <rPr>
        <b/>
        <sz val="11"/>
        <color theme="1"/>
        <rFont val="Arial"/>
        <family val="2"/>
      </rPr>
      <t>9 Actos Administrativos de inicio sancionatorio</t>
    </r>
    <r>
      <rPr>
        <sz val="11"/>
        <color theme="1"/>
        <rFont val="Arial"/>
        <family val="2"/>
      </rPr>
      <t xml:space="preserve">
</t>
    </r>
    <r>
      <rPr>
        <b/>
        <sz val="11"/>
        <color theme="1"/>
        <rFont val="Arial"/>
        <family val="2"/>
      </rPr>
      <t xml:space="preserve">Total, avance meta tercer trimestre 2020: 5 % </t>
    </r>
    <r>
      <rPr>
        <sz val="11"/>
        <color theme="1"/>
        <rFont val="Arial"/>
        <family val="2"/>
      </rPr>
      <t xml:space="preserve">
Los avances en la magnitud de la meta están sujetos a la demanda de conceptos técnicos que remitan las áreas técnicas para ser acogidos jurídicamente; por lo tanto, el porcentaje de la magnitud programada se subdivide en proporciones de 2.5% (agosto-diciembre) y sobre este porcentaje se miden los avances mensuales.  
</t>
    </r>
  </si>
  <si>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</si>
  <si>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r>
      <t xml:space="preserve">Durante el tercer trimestre del año 2020 se realizaron las siguientes acciones asociadas al trámite de notificación:
1. Notificación: 1 Acto Administrativo -RESOL. 0531 - EDICTO Proceso 3997241
2.  Solicitudes de autorización de notificación electrónica, citación para notificación, proyección de Oficios de Salida, proyección de memorandos para Notificación, proyección de oficio para procuraduria, proyección de comunicaciones para notificación: </t>
    </r>
    <r>
      <rPr>
        <b/>
        <sz val="8"/>
        <rFont val="Arial"/>
        <family val="2"/>
      </rPr>
      <t xml:space="preserve">60 Procesos de Acto Administrativo </t>
    </r>
  </si>
  <si>
    <t>Durante el tercer trimestre del año 2020 se realizaron las siguientes gestiones en torno al seguimiento y control asociadas al Recurso Fauna Silvestre:
1. Seguimiento de los siguientes proyectos: 1.  Trámites de la Secretaría de Educación Distrital - SED, (2 y 8 de Septiembre de 2020) 2. Seguimiento a los trámites de EAAB-Metro (02, 09, 11 y 17 de septiembre de 2020)
2. Seguimiento al Comité de la Dirección de Control Ambiental con la Subdirección de Silvicultura Flora y Fauna Silvestre los días 16 y 25 de septiembre de 2020
3. Seguimiento a procesos del concejo: Proposición: "Situación de los animales en el Distrito Capital."</t>
  </si>
  <si>
    <t>5, PONDERACIÓN HORIZONTAL AÑO:  2020</t>
  </si>
  <si>
    <t>7, OBSERVACIONES AVANCEA SEPTIEMBRE 2020</t>
  </si>
  <si>
    <t>1 - Paseo de los Libertadores, 9 - Verbenal, 10 - La Uribe, 11 - San Cristóbal Norte, 12 - Toberín, 13 - Los Cedros, 14 - Usaquén, 15 - Country Club y 16 - Santa Bárbara</t>
  </si>
  <si>
    <t>88 - El Refugio, 90 - Pardo Rubio, 97 - Chico Lago y 99 - Chapinero.</t>
  </si>
  <si>
    <t>91 - Sagrado Corazón, 92 - La Macarena, 93 - Las Nieves y 96 - Lourdes.</t>
  </si>
  <si>
    <t>32 - San Blas, 33 - Sociego, 34 - 20 de Julio, 50 - La Gloria, 51 - Los Libertadores y 904 UPR San Cristóbal</t>
  </si>
  <si>
    <t xml:space="preserve">52 - La Flora, 56 - Danubio, 57 - Gran Yomasa, 59 - Alfonso López y 61 - Ciudad Usme. </t>
  </si>
  <si>
    <t>42 - Venecia y 62 - Tunjuelito</t>
  </si>
  <si>
    <t>84 - Bosa Occidental, 85 - Bosa Central, 86 - El Porvenir y 87 - Tintal Sur</t>
  </si>
  <si>
    <t>44 - Américas, 45 - Carvajal, 46 - Castilla, 47 - Kennedy Central, 48 - Timiza, 78 - Tintal Norte, 79 - Calandaima, 80 - Corabastos, 81 - Gran Britalia, 82 - Patio Bonito y 113 - Bavaria</t>
  </si>
  <si>
    <t>75 - Fontibón, 76 - Fontibón San Pablo, 77- Zona Franca, 110 - Ciudad Salitre Occidental, 112 - Granjas de Techo, 114 - Modelia, 115 - Capellanía y 117 - Aeropuerto El Dorado</t>
  </si>
  <si>
    <t>26 - Las Ferias, 29 - Minuto de Dios, 30 - Boyacá Real, 31 - Santa Cecilia, 72 - Bolívia, 73 - Gracés Navas, 74 - Engativá y 116 - Alamos</t>
  </si>
  <si>
    <t>3 - Guaymaral, 17 - San José de Bavaría, 18 - Britalia, 19 - El Prado, 20 - La Alhambra, 23 - Casa Blanca Suba, 24 - Niza y 25 - La Floresta
27 - Suba
28 - El Rincón
71 - Tibabuyes
911 - UPR Suba</t>
  </si>
  <si>
    <t>21 - Los Andes, 22 - Doce de Octubre, 98 - Los Alcazares y 103 - Parque Salitre</t>
  </si>
  <si>
    <t>100 - Galerías, 101 - Teusaquillo, 104 - Parque Simón Bolívar / CAN, 106 - La Esmeralda, 107 - Quinta Paredes y 109 - Ciudad Salitre Oriental</t>
  </si>
  <si>
    <t>37 - Santa Isabel y 102 - La Sabana</t>
  </si>
  <si>
    <t>35 - Ciudad Jardín y 38 - Restrepo</t>
  </si>
  <si>
    <t>40 - Ciudad Montes, 41 - Muzu, 43 - San Rafael, 108 - Zona Industrial y 111 - Puente Aranda</t>
  </si>
  <si>
    <t>36 - San José, 39 - Quiroga, 53 - Marco Fidel Suárez, 54 - Marruecos y 55 - Diana Turbay</t>
  </si>
  <si>
    <t>65 - Arborizadora, 66 - San Francisco, 67 - Lucero, 68 - El Tesoro, 69 - Ismalel Perdomo y 70 - Jerusalem</t>
  </si>
  <si>
    <t xml:space="preserve">DISTRITAL
MPI No. 2: Desarrollo de los procesos sancionatorios requeridos a nivel distrital mediante la atención de los conceptos técnicos que se generan producto del tráfico ilegal del recurso fauna silvestre. </t>
  </si>
  <si>
    <t>Implementar un (1) programa para la atención integral y especializada de la Fauna Silvestre</t>
  </si>
  <si>
    <t>Porcentaje de avance en la implementación de un programa para la atención integral y especializada de la Fauna Silvestre</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</si>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</sst>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0_-;\-&quot;$&quot;* #,##0_-;_-&quot;$&quot;* &quot;-&quot;_-;_-@_-"/>
    <numFmt numFmtId="179" formatCode="_-&quot;$&quot;* #,##0.00_-;\-&quot;$&quot;* #,##0.00_-;_-&quot;$&quot;* &quot;-&quot;??_-;_-@_-"/>
    <numFmt numFmtId="180" formatCode="&quot;$&quot;\ #,##0"/>
    <numFmt numFmtId="181" formatCode="_-* #,##0_-;\-* #,##0_-;_-* &quot;-&quot;??_-;_-@_-"/>
    <numFmt numFmtId="182" formatCode="_-&quot;$&quot;\ * #,##0_-;\-&quot;$&quot;\ * #,##0_-;_-&quot;$&quot;\ * &quot;-&quot;??_-;_-@_-"/>
    <numFmt numFmtId="183" formatCode="#,##0.00_ ;\-#,##0.00\ "/>
  </numFmts>
  <fonts count="8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10"/>
      <color theme="1"/>
      <name val="Calibri"/>
      <family val="2"/>
      <scheme val="minor"/>
    </font>
    <font>
      <sz val="7"/>
      <color theme="1"/>
      <name val="Arial"/>
      <family val="2"/>
    </font>
    <font>
      <sz val="7"/>
      <color theme="0" tint="-0.04997999966144562"/>
      <name val="Arial"/>
      <family val="2"/>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9"/>
      <color theme="1"/>
      <name val="Arial"/>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i/>
      <sz val="11"/>
      <color rgb="FF7F7F7F"/>
      <name val="Calibri"/>
      <family val="2"/>
      <scheme val="minor"/>
    </font>
    <font>
      <sz val="10"/>
      <color theme="1"/>
      <name val="Trebuchet MS"/>
      <family val="2"/>
    </font>
    <font>
      <sz val="14"/>
      <color theme="1"/>
      <name val="Calibri"/>
      <family val="2"/>
      <scheme val="minor"/>
    </font>
    <font>
      <sz val="8"/>
      <name val="Calibri"/>
      <family val="2"/>
      <scheme val="minor"/>
    </font>
    <font>
      <b/>
      <sz val="10"/>
      <color theme="0"/>
      <name val="Arial"/>
      <family val="2"/>
    </font>
    <font>
      <b/>
      <sz val="10"/>
      <color rgb="FF000000"/>
      <name val="Arial"/>
      <family val="2"/>
    </font>
    <font>
      <sz val="10"/>
      <color indexed="12"/>
      <name val="Arial"/>
      <family val="2"/>
    </font>
    <font>
      <sz val="18"/>
      <color theme="3"/>
      <name val="Cambria"/>
      <family val="2"/>
    </font>
    <font>
      <sz val="18"/>
      <color theme="3"/>
      <name val="Cambria"/>
      <family val="2"/>
      <scheme val="major"/>
    </font>
    <font>
      <sz val="10"/>
      <color theme="0"/>
      <name val="Arial"/>
      <family val="2"/>
    </font>
    <font>
      <sz val="20"/>
      <name val="Arial"/>
      <family val="2"/>
    </font>
    <font>
      <b/>
      <sz val="20"/>
      <color rgb="FFFF0000"/>
      <name val="Arial"/>
      <family val="2"/>
    </font>
    <font>
      <b/>
      <sz val="9"/>
      <name val="Arial"/>
      <family val="2"/>
    </font>
    <font>
      <sz val="7"/>
      <color theme="1"/>
      <name val="Calibri"/>
      <family val="2"/>
      <scheme val="minor"/>
    </font>
    <font>
      <sz val="11"/>
      <name val="Calibri"/>
      <family val="2"/>
    </font>
    <font>
      <b/>
      <sz val="11"/>
      <name val="Calibri"/>
      <family val="2"/>
    </font>
    <font>
      <sz val="14"/>
      <name val="Tahoma"/>
      <family val="2"/>
    </font>
    <font>
      <b/>
      <sz val="14"/>
      <name val="Tahoma"/>
      <family val="2"/>
    </font>
    <font>
      <b/>
      <sz val="10"/>
      <name val="Tahoma"/>
      <family val="2"/>
    </font>
    <font>
      <sz val="10"/>
      <name val="Tahoma"/>
      <family val="2"/>
    </font>
    <font>
      <sz val="14"/>
      <color theme="1"/>
      <name val="Arial"/>
      <family val="2"/>
    </font>
    <font>
      <b/>
      <sz val="12"/>
      <color theme="1"/>
      <name val="Arial"/>
      <family val="2"/>
    </font>
    <font>
      <b/>
      <sz val="12"/>
      <color rgb="FF000000"/>
      <name val="Arial"/>
      <family val="2"/>
    </font>
    <font>
      <b/>
      <sz val="12"/>
      <color indexed="8"/>
      <name val="Arial"/>
      <family val="2"/>
    </font>
    <font>
      <b/>
      <sz val="8"/>
      <color theme="1"/>
      <name val="Arial"/>
      <family val="2"/>
    </font>
    <font>
      <b/>
      <sz val="18"/>
      <color theme="1"/>
      <name val="Calibri"/>
      <family val="2"/>
    </font>
    <font>
      <b/>
      <sz val="18"/>
      <color rgb="FFFFFFFF"/>
      <name val="Arial"/>
      <family val="2"/>
    </font>
    <font>
      <sz val="12"/>
      <color rgb="FFFFFFFF"/>
      <name val="Arial"/>
      <family val="2"/>
    </font>
    <font>
      <b/>
      <sz val="11"/>
      <color rgb="FF000000"/>
      <name val="Arial"/>
      <family val="2"/>
    </font>
    <font>
      <sz val="8"/>
      <color theme="1"/>
      <name val="Calibri"/>
      <family val="2"/>
      <scheme val="minor"/>
    </font>
    <font>
      <sz val="8"/>
      <color rgb="FFFF0000"/>
      <name val="Arial"/>
      <family val="2"/>
    </font>
    <font>
      <sz val="11"/>
      <color theme="1"/>
      <name val="Arial"/>
      <family val="2"/>
    </font>
    <font>
      <b/>
      <sz val="24"/>
      <name val="Arial"/>
      <family val="2"/>
    </font>
    <font>
      <sz val="24"/>
      <name val="Arial"/>
      <family val="2"/>
    </font>
    <font>
      <b/>
      <sz val="11"/>
      <color theme="1"/>
      <name val="Arial"/>
      <family val="2"/>
    </font>
    <font>
      <b/>
      <sz val="14"/>
      <color rgb="FFFFFFFF"/>
      <name val="Arial"/>
      <family val="2"/>
    </font>
    <font>
      <b/>
      <sz val="14"/>
      <color rgb="FF000000"/>
      <name val="Arial"/>
      <family val="2"/>
    </font>
    <font>
      <sz val="12"/>
      <color rgb="FFFF0000"/>
      <name val="Arial"/>
      <family val="2"/>
    </font>
    <font>
      <b/>
      <sz val="9"/>
      <color theme="1"/>
      <name val="Arial"/>
      <family val="2"/>
    </font>
    <font>
      <b/>
      <sz val="8"/>
      <name val="Calibri"/>
      <family val="2"/>
    </font>
  </fonts>
  <fills count="56">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DDEBF7"/>
        <bgColor indexed="64"/>
      </patternFill>
    </fill>
    <fill>
      <patternFill patternType="solid">
        <fgColor theme="8" tint="-0.4999699890613556"/>
        <bgColor indexed="64"/>
      </patternFill>
    </fill>
    <fill>
      <patternFill patternType="solid">
        <fgColor rgb="FF7030A0"/>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
      <patternFill patternType="solid">
        <fgColor rgb="FFD9D9D9"/>
        <bgColor indexed="64"/>
      </patternFill>
    </fill>
    <fill>
      <patternFill patternType="solid">
        <fgColor rgb="FF7F7F7F"/>
        <bgColor indexed="64"/>
      </patternFill>
    </fill>
    <fill>
      <patternFill patternType="solid">
        <fgColor rgb="FF0000FF"/>
        <bgColor indexed="64"/>
      </patternFill>
    </fill>
    <fill>
      <patternFill patternType="solid">
        <fgColor rgb="FFFFC000"/>
        <bgColor indexed="64"/>
      </patternFill>
    </fill>
    <fill>
      <patternFill patternType="solid">
        <fgColor rgb="FFFFFF00"/>
        <bgColor indexed="64"/>
      </patternFill>
    </fill>
    <fill>
      <patternFill patternType="solid">
        <fgColor theme="5"/>
        <bgColor indexed="64"/>
      </patternFill>
    </fill>
    <fill>
      <patternFill patternType="solid">
        <fgColor theme="0" tint="-0.1499900072813034"/>
        <bgColor indexed="64"/>
      </patternFill>
    </fill>
    <fill>
      <patternFill patternType="solid">
        <fgColor rgb="FF666666"/>
        <bgColor indexed="64"/>
      </patternFill>
    </fill>
    <fill>
      <patternFill patternType="solid">
        <fgColor rgb="FF434343"/>
        <bgColor indexed="64"/>
      </patternFill>
    </fill>
    <fill>
      <patternFill patternType="solid">
        <fgColor rgb="FF999999"/>
        <bgColor indexed="64"/>
      </patternFill>
    </fill>
    <fill>
      <patternFill patternType="solid">
        <fgColor theme="3" tint="-0.4999699890613556"/>
        <bgColor indexed="64"/>
      </patternFill>
    </fill>
  </fills>
  <borders count="110">
    <border>
      <left/>
      <right/>
      <top/>
      <bottom/>
      <diagonal/>
    </border>
    <border>
      <left style="thin"/>
      <right style="thin"/>
      <top style="thin"/>
      <bottom style="thin"/>
    </border>
    <border>
      <left style="thin">
        <color rgb="FFB2B2B2"/>
      </left>
      <right style="thin">
        <color rgb="FFB2B2B2"/>
      </right>
      <top style="thin">
        <color rgb="FFB2B2B2"/>
      </top>
      <bottom style="thin">
        <color rgb="FFB2B2B2"/>
      </bottom>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bottom style="medium"/>
    </border>
    <border>
      <left/>
      <right/>
      <top/>
      <bottom style="medium"/>
    </border>
    <border>
      <left style="thin"/>
      <right style="medium"/>
      <top/>
      <bottom style="medium"/>
    </border>
    <border>
      <left style="thin"/>
      <right style="thin"/>
      <top/>
      <bottom style="thin"/>
    </border>
    <border>
      <left style="thin"/>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style="thin"/>
    </border>
    <border>
      <left style="thin">
        <color rgb="FF000000"/>
      </left>
      <right style="thin">
        <color rgb="FF000000"/>
      </right>
      <top style="thin">
        <color rgb="FF000000"/>
      </top>
      <bottom style="thin">
        <color rgb="FF000000"/>
      </bottom>
    </border>
    <border>
      <left style="thin"/>
      <right style="thin"/>
      <top/>
      <bottom style="medium"/>
    </border>
    <border>
      <left style="thin">
        <color rgb="FF000000"/>
      </left>
      <right style="thin">
        <color rgb="FF000000"/>
      </right>
      <top/>
      <bottom style="thin">
        <color rgb="FF000000"/>
      </bottom>
    </border>
    <border>
      <left style="medium"/>
      <right/>
      <top style="medium"/>
      <bottom/>
    </border>
    <border>
      <left style="medium"/>
      <right style="thin"/>
      <top style="thin"/>
      <bottom/>
    </border>
    <border>
      <left style="thin"/>
      <right style="thin"/>
      <top style="thin"/>
      <bottom/>
    </border>
    <border>
      <left style="thin"/>
      <right style="medium"/>
      <top style="thin"/>
      <bottom/>
    </border>
    <border>
      <left style="thin"/>
      <right/>
      <top style="thin"/>
      <bottom/>
    </border>
    <border>
      <left style="thin"/>
      <right style="medium"/>
      <top style="thin"/>
      <bottom style="thin"/>
    </border>
    <border>
      <left/>
      <right style="thin"/>
      <top style="thin"/>
      <bottom style="thin"/>
    </border>
    <border>
      <left style="thin">
        <color rgb="FF000000"/>
      </left>
      <right style="thin">
        <color rgb="FF000000"/>
      </right>
      <top/>
      <bottom style="thick">
        <color rgb="FF0000FF"/>
      </bottom>
    </border>
    <border>
      <left style="thick">
        <color rgb="FFFF0000"/>
      </left>
      <right style="thick">
        <color rgb="FFFF0000"/>
      </right>
      <top/>
      <bottom style="thick">
        <color rgb="FFFF0000"/>
      </bottom>
    </border>
    <border>
      <left style="thin">
        <color rgb="FF000000"/>
      </left>
      <right style="thick">
        <color rgb="FF0000FF"/>
      </right>
      <top style="thick">
        <color rgb="FF000042"/>
      </top>
      <bottom style="thin">
        <color rgb="FF000000"/>
      </bottom>
    </border>
    <border>
      <left style="thin">
        <color rgb="FF000000"/>
      </left>
      <right style="thick">
        <color rgb="FF0000FF"/>
      </right>
      <top/>
      <bottom style="thin">
        <color rgb="FF000000"/>
      </bottom>
    </border>
    <border>
      <left style="thin">
        <color rgb="FF000000"/>
      </left>
      <right style="thick">
        <color rgb="FF0000FF"/>
      </right>
      <top style="thick">
        <color rgb="FF00FFFF"/>
      </top>
      <bottom style="thin">
        <color rgb="FF000000"/>
      </bottom>
    </border>
    <border>
      <left style="thin">
        <color rgb="FF000000"/>
      </left>
      <right style="thick">
        <color rgb="FF0000FF"/>
      </right>
      <top style="thick">
        <color rgb="FF008000"/>
      </top>
      <bottom style="thin">
        <color rgb="FF000000"/>
      </bottom>
    </border>
    <border>
      <left style="thin">
        <color rgb="FF000000"/>
      </left>
      <right style="thick">
        <color rgb="FF0000FF"/>
      </right>
      <top style="thick">
        <color rgb="FFFF0000"/>
      </top>
      <bottom style="thick">
        <color rgb="FF1A5429"/>
      </bottom>
    </border>
    <border>
      <left style="thin">
        <color rgb="FF000000"/>
      </left>
      <right style="thick">
        <color rgb="FF0000FF"/>
      </right>
      <top style="thick">
        <color rgb="FF006699"/>
      </top>
      <bottom style="thin">
        <color rgb="FF000000"/>
      </bottom>
    </border>
    <border>
      <left style="thin">
        <color rgb="FF000000"/>
      </left>
      <right style="thick">
        <color rgb="FF0000FF"/>
      </right>
      <top/>
      <bottom/>
    </border>
    <border>
      <left style="thin">
        <color rgb="FF000000"/>
      </left>
      <right style="thick">
        <color rgb="FF0000FF"/>
      </right>
      <top style="thick">
        <color rgb="FF00FF00"/>
      </top>
      <bottom style="thin">
        <color rgb="FF000000"/>
      </bottom>
    </border>
    <border>
      <left style="thin">
        <color rgb="FF000000"/>
      </left>
      <right style="thick">
        <color rgb="FF0000FF"/>
      </right>
      <top style="thick">
        <color rgb="FF7030A0"/>
      </top>
      <bottom style="thin">
        <color rgb="FF000000"/>
      </bottom>
    </border>
    <border>
      <left style="thin">
        <color rgb="FF000000"/>
      </left>
      <right style="thick">
        <color rgb="FF0000FF"/>
      </right>
      <top style="thick">
        <color rgb="FFFFC000"/>
      </top>
      <bottom style="thin">
        <color rgb="FF000000"/>
      </bottom>
    </border>
    <border>
      <left style="thin">
        <color rgb="FF000000"/>
      </left>
      <right style="thick">
        <color rgb="FF0000FF"/>
      </right>
      <top style="thick">
        <color rgb="FF660033"/>
      </top>
      <bottom style="thin">
        <color rgb="FF000000"/>
      </bottom>
    </border>
    <border>
      <left style="thin">
        <color rgb="FF000000"/>
      </left>
      <right style="thick">
        <color rgb="FF0000FF"/>
      </right>
      <top style="thick">
        <color rgb="FF0000FF"/>
      </top>
      <bottom style="thin">
        <color rgb="FF000000"/>
      </bottom>
    </border>
    <border>
      <left style="thin">
        <color rgb="FF000000"/>
      </left>
      <right style="thick">
        <color rgb="FF0000FF"/>
      </right>
      <top style="thick">
        <color rgb="FFFF3399"/>
      </top>
      <bottom style="thin">
        <color rgb="FF000000"/>
      </bottom>
    </border>
    <border>
      <left style="medium"/>
      <right style="thin"/>
      <top style="thin"/>
      <bottom style="thin"/>
    </border>
    <border>
      <left style="thin"/>
      <right style="thin"/>
      <top/>
      <bottom/>
    </border>
    <border>
      <left style="medium"/>
      <right style="thin"/>
      <top/>
      <bottom/>
    </border>
    <border>
      <left style="thin"/>
      <right style="medium"/>
      <top/>
      <bottom/>
    </border>
    <border>
      <left style="medium"/>
      <right style="medium"/>
      <top style="thin"/>
      <bottom style="medium"/>
    </border>
    <border>
      <left/>
      <right style="thin"/>
      <top style="thin"/>
      <bottom style="medium"/>
    </border>
    <border>
      <left style="thick">
        <color rgb="FF92D050"/>
      </left>
      <right/>
      <top/>
      <bottom/>
    </border>
    <border>
      <left style="thick">
        <color rgb="FF1155CC"/>
      </left>
      <right style="thick">
        <color rgb="FF1155CC"/>
      </right>
      <top/>
      <bottom/>
    </border>
    <border>
      <left style="thick">
        <color rgb="FF0000FF"/>
      </left>
      <right style="thick">
        <color rgb="FF0000FF"/>
      </right>
      <top style="thick">
        <color rgb="FF0000FF"/>
      </top>
      <bottom style="thick">
        <color rgb="FF0000FF"/>
      </bottom>
    </border>
    <border>
      <left style="thick">
        <color rgb="FF00FFFF"/>
      </left>
      <right style="thick">
        <color rgb="FF00FFFF"/>
      </right>
      <top/>
      <bottom style="thick">
        <color rgb="FF00FFFF"/>
      </bottom>
    </border>
    <border>
      <left style="thick">
        <color rgb="FF9900FF"/>
      </left>
      <right style="thick">
        <color rgb="FF9900FF"/>
      </right>
      <top/>
      <bottom style="thick">
        <color rgb="FF9900FF"/>
      </bottom>
    </border>
    <border>
      <left style="thick">
        <color rgb="FF274E13"/>
      </left>
      <right style="thick">
        <color rgb="FF274E13"/>
      </right>
      <top/>
      <bottom/>
    </border>
    <border>
      <left style="thick">
        <color rgb="FF38761D"/>
      </left>
      <right style="thick">
        <color rgb="FF38761D"/>
      </right>
      <top/>
      <bottom/>
    </border>
    <border>
      <left style="thick">
        <color rgb="FF052FB4"/>
      </left>
      <right style="thick">
        <color rgb="FF052FB4"/>
      </right>
      <top/>
      <bottom style="thick">
        <color rgb="FF052FB4"/>
      </bottom>
    </border>
    <border>
      <left style="thick">
        <color rgb="FF990000"/>
      </left>
      <right style="thick">
        <color rgb="FF990000"/>
      </right>
      <top/>
      <bottom/>
    </border>
    <border>
      <left style="thick">
        <color rgb="FFFF9900"/>
      </left>
      <right style="thick">
        <color rgb="FFFF9900"/>
      </right>
      <top/>
      <bottom/>
    </border>
    <border>
      <left style="thick">
        <color rgb="FF134F5C"/>
      </left>
      <right style="thick">
        <color rgb="FF006699"/>
      </right>
      <top style="thick">
        <color rgb="FFAF1919"/>
      </top>
      <bottom style="thick">
        <color rgb="FF006699"/>
      </bottom>
    </border>
    <border>
      <left style="thick">
        <color rgb="FFFF00FF"/>
      </left>
      <right style="thick">
        <color rgb="FFFF00FF"/>
      </right>
      <top/>
      <bottom style="thick">
        <color rgb="FFFF00FF"/>
      </bottom>
    </border>
    <border>
      <left style="thick">
        <color rgb="FFAF1919"/>
      </left>
      <right style="thick">
        <color rgb="FFAF1919"/>
      </right>
      <top/>
      <bottom style="thick">
        <color rgb="FFAF1919"/>
      </bottom>
    </border>
    <border>
      <left style="thick">
        <color rgb="FF00FF00"/>
      </left>
      <right style="thick">
        <color rgb="FF00FF00"/>
      </right>
      <top/>
      <bottom style="thick">
        <color rgb="FF00FF00"/>
      </bottom>
    </border>
    <border>
      <left style="thick">
        <color rgb="FF741B47"/>
      </left>
      <right style="thick">
        <color rgb="FF741B47"/>
      </right>
      <top/>
      <bottom style="thick">
        <color rgb="FF741B47"/>
      </bottom>
    </border>
    <border>
      <left style="thick">
        <color rgb="FFFBBC04"/>
      </left>
      <right style="thick">
        <color rgb="FFFBBC04"/>
      </right>
      <top style="thick">
        <color rgb="FF1A5429"/>
      </top>
      <bottom style="thick">
        <color rgb="FFFBBC04"/>
      </bottom>
    </border>
    <border>
      <left style="thick">
        <color rgb="FFC27BA0"/>
      </left>
      <right style="thick">
        <color rgb="FFFF66CC"/>
      </right>
      <top style="thick">
        <color rgb="FF006699"/>
      </top>
      <bottom style="thick">
        <color rgb="FFFF66CC"/>
      </bottom>
    </border>
    <border>
      <left style="thick">
        <color rgb="FF20124D"/>
      </left>
      <right style="thick">
        <color rgb="FF20124D"/>
      </right>
      <top style="thick">
        <color rgb="FFFF66CC"/>
      </top>
      <bottom style="thick">
        <color rgb="FF351C75"/>
      </bottom>
    </border>
    <border>
      <left/>
      <right/>
      <top/>
      <bottom style="thin"/>
    </border>
    <border>
      <left/>
      <right style="thin"/>
      <top/>
      <bottom/>
    </border>
    <border>
      <left/>
      <right style="thin"/>
      <top style="thin"/>
      <bottom/>
    </border>
    <border>
      <left style="medium"/>
      <right style="thin"/>
      <top style="medium"/>
      <bottom style="thin"/>
    </border>
    <border>
      <left/>
      <right style="thin"/>
      <top/>
      <bottom style="thin"/>
    </border>
    <border>
      <left style="thin"/>
      <right style="medium"/>
      <top style="medium"/>
      <bottom style="thin"/>
    </border>
    <border>
      <left/>
      <right/>
      <top style="medium"/>
      <bottom style="thin"/>
    </border>
    <border>
      <left style="medium"/>
      <right style="thin"/>
      <top style="medium"/>
      <bottom/>
    </border>
    <border>
      <left/>
      <right style="thin"/>
      <top style="medium"/>
      <bottom/>
    </border>
    <border>
      <left style="thin"/>
      <right style="thin"/>
      <top style="medium"/>
      <bottom/>
    </border>
    <border>
      <left/>
      <right style="medium"/>
      <top style="medium"/>
      <bottom style="thin"/>
    </border>
    <border>
      <left style="medium"/>
      <right style="medium"/>
      <top style="medium"/>
      <bottom style="medium"/>
    </border>
    <border>
      <left/>
      <right/>
      <top style="medium"/>
      <bottom/>
    </border>
    <border>
      <left style="medium"/>
      <right/>
      <top/>
      <bottom/>
    </border>
    <border>
      <left style="medium"/>
      <right/>
      <top style="thin"/>
      <bottom/>
    </border>
    <border>
      <left/>
      <right/>
      <top style="thin"/>
      <bottom/>
    </border>
    <border>
      <left/>
      <right style="medium"/>
      <top style="thin"/>
      <bottom/>
    </border>
    <border>
      <left style="medium"/>
      <right style="thin"/>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style="medium"/>
    </border>
    <border>
      <left style="medium"/>
      <right style="thin"/>
      <top/>
      <bottom style="thin"/>
    </border>
    <border>
      <left/>
      <right/>
      <top style="thin"/>
      <bottom style="thin"/>
    </border>
    <border>
      <left/>
      <right style="medium"/>
      <top style="medium"/>
      <botto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thin"/>
    </border>
    <border>
      <left/>
      <right style="thin"/>
      <top style="medium"/>
      <bottom style="thin"/>
    </border>
    <border>
      <left style="thin"/>
      <right style="medium"/>
      <top style="medium"/>
      <bottom/>
    </border>
    <border>
      <left style="medium"/>
      <right style="medium"/>
      <top/>
      <bottom/>
    </border>
    <border>
      <left/>
      <right style="medium"/>
      <top/>
      <bottom style="thin"/>
    </border>
    <border>
      <left style="medium"/>
      <right/>
      <top/>
      <bottom style="thin"/>
    </border>
    <border>
      <left/>
      <right style="thin"/>
      <top/>
      <bottom style="medium"/>
    </border>
    <border>
      <left/>
      <right/>
      <top style="thin"/>
      <bottom style="medium"/>
    </border>
    <border>
      <left/>
      <right style="medium"/>
      <top style="thin"/>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medium"/>
      <bottom style="medium"/>
    </border>
  </borders>
  <cellStyleXfs count="238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6" fontId="0"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49" fontId="32" fillId="0" borderId="0" applyFill="0" applyBorder="0" applyProtection="0">
      <alignment horizontal="left" vertical="center"/>
    </xf>
    <xf numFmtId="0" fontId="33" fillId="0" borderId="0" applyNumberFormat="0" applyFill="0" applyBorder="0" applyProtection="0">
      <alignment horizontal="left" vertical="center"/>
    </xf>
    <xf numFmtId="0" fontId="33" fillId="0" borderId="0" applyNumberFormat="0" applyFill="0" applyBorder="0" applyProtection="0">
      <alignment horizontal="righ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4" fontId="32" fillId="0" borderId="0" applyFill="0" applyBorder="0" applyProtection="0">
      <alignment horizontal="right" vertical="center"/>
    </xf>
    <xf numFmtId="22" fontId="32" fillId="0" borderId="0" applyFill="0" applyBorder="0" applyProtection="0">
      <alignment horizontal="right" vertical="center"/>
    </xf>
    <xf numFmtId="4" fontId="32" fillId="0" borderId="0" applyFill="0" applyBorder="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0" fontId="31" fillId="8" borderId="0" applyNumberFormat="0" applyBorder="0" applyAlignment="0" applyProtection="0"/>
    <xf numFmtId="0" fontId="34" fillId="8" borderId="0" applyNumberFormat="0" applyBorder="0" applyAlignment="0" applyProtection="0"/>
    <xf numFmtId="177" fontId="32" fillId="0" borderId="0" applyFill="0" applyBorder="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0" fontId="33" fillId="9" borderId="0" applyNumberFormat="0" applyBorder="0" applyProtection="0">
      <alignment horizontal="center" vertical="center"/>
    </xf>
    <xf numFmtId="0" fontId="33" fillId="5" borderId="0" applyNumberFormat="0" applyBorder="0" applyProtection="0">
      <alignment horizontal="center" vertical="center" wrapText="1"/>
    </xf>
    <xf numFmtId="0" fontId="32" fillId="5" borderId="0" applyNumberFormat="0" applyBorder="0" applyProtection="0">
      <alignment horizontal="right" vertical="center" wrapText="1"/>
    </xf>
    <xf numFmtId="0" fontId="33" fillId="10" borderId="0" applyNumberFormat="0" applyBorder="0" applyProtection="0">
      <alignment horizontal="center" vertical="center"/>
    </xf>
    <xf numFmtId="0" fontId="33" fillId="11" borderId="0" applyNumberFormat="0" applyBorder="0" applyProtection="0">
      <alignment horizontal="center" vertical="center" wrapText="1"/>
    </xf>
    <xf numFmtId="0" fontId="33" fillId="11" borderId="0" applyNumberFormat="0" applyBorder="0" applyProtection="0">
      <alignment horizontal="righ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0" fontId="33"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9" fontId="35"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0" fillId="0" borderId="0" applyFont="0" applyFill="0" applyBorder="0" applyAlignment="0" applyProtection="0"/>
    <xf numFmtId="166" fontId="1" fillId="0" borderId="0" applyFont="0" applyFill="0" applyBorder="0" applyAlignment="0" applyProtection="0"/>
    <xf numFmtId="179"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7" fillId="5" borderId="0" applyNumberFormat="0" applyBorder="0" applyAlignment="0" applyProtection="0"/>
    <xf numFmtId="0" fontId="0" fillId="0" borderId="0">
      <alignment/>
      <protection/>
    </xf>
    <xf numFmtId="0" fontId="1" fillId="0" borderId="0">
      <alignment/>
      <protection/>
    </xf>
    <xf numFmtId="0" fontId="35" fillId="0" borderId="0">
      <alignment/>
      <protection/>
    </xf>
    <xf numFmtId="0" fontId="29" fillId="0" borderId="0">
      <alignment/>
      <protection/>
    </xf>
    <xf numFmtId="0" fontId="29" fillId="0" borderId="0">
      <alignment/>
      <protection/>
    </xf>
    <xf numFmtId="0" fontId="35"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0" fontId="35" fillId="0" borderId="0">
      <alignment/>
      <protection/>
    </xf>
    <xf numFmtId="0" fontId="30" fillId="0" borderId="0">
      <alignment/>
      <protection/>
    </xf>
    <xf numFmtId="0" fontId="38" fillId="0" borderId="0">
      <alignment/>
      <protection/>
    </xf>
    <xf numFmtId="0" fontId="1" fillId="0" borderId="0">
      <alignment/>
      <protection/>
    </xf>
    <xf numFmtId="3" fontId="32" fillId="0" borderId="0" applyFill="0" applyBorder="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0" borderId="0">
      <alignment/>
      <protection/>
    </xf>
    <xf numFmtId="43" fontId="0" fillId="0" borderId="0" applyFont="0" applyFill="0" applyBorder="0" applyAlignment="0" applyProtection="0"/>
    <xf numFmtId="0" fontId="35" fillId="0" borderId="0">
      <alignment/>
      <protection/>
    </xf>
    <xf numFmtId="9" fontId="0" fillId="0" borderId="0" applyFont="0" applyFill="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1"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31"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31" fillId="26" borderId="0" applyNumberFormat="0" applyBorder="0" applyAlignment="0" applyProtection="0"/>
    <xf numFmtId="0" fontId="41" fillId="27"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0" fillId="0" borderId="0" applyNumberFormat="0" applyFill="0" applyBorder="0" applyAlignment="0" applyProtection="0"/>
    <xf numFmtId="0" fontId="31" fillId="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50" fillId="0" borderId="0" applyNumberFormat="0" applyFill="0" applyBorder="0" applyAlignment="0" applyProtection="0"/>
    <xf numFmtId="0" fontId="42" fillId="3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38" fillId="0" borderId="0" applyFont="0" applyFill="0" applyBorder="0" applyAlignment="0" applyProtection="0"/>
    <xf numFmtId="165"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3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38"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64" fontId="2"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74" fontId="1"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37" fillId="34"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0" fillId="0" borderId="0">
      <alignment/>
      <protection/>
    </xf>
    <xf numFmtId="0" fontId="2"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38" fillId="0" borderId="0">
      <alignment/>
      <protection/>
    </xf>
    <xf numFmtId="0" fontId="38" fillId="0" borderId="0">
      <alignment/>
      <protection/>
    </xf>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0" fillId="35" borderId="2" applyNumberFormat="0" applyFont="0" applyAlignment="0" applyProtection="0"/>
    <xf numFmtId="9" fontId="38"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41" fontId="0" fillId="0" borderId="0" applyFont="0" applyFill="0" applyBorder="0" applyAlignment="0" applyProtection="0"/>
    <xf numFmtId="41"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79" fontId="0" fillId="0" borderId="0" applyFont="0" applyFill="0" applyBorder="0" applyAlignment="0" applyProtection="0"/>
    <xf numFmtId="0" fontId="38" fillId="0" borderId="0">
      <alignment/>
      <protection/>
    </xf>
    <xf numFmtId="0" fontId="30" fillId="0" borderId="0">
      <alignment/>
      <protection/>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43" fontId="75" fillId="0" borderId="0" applyFont="0" applyFill="0" applyBorder="0" applyAlignment="0" applyProtection="0"/>
    <xf numFmtId="0" fontId="75" fillId="0" borderId="0">
      <alignment/>
      <protection/>
    </xf>
    <xf numFmtId="178" fontId="0"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 fillId="0" borderId="0" applyFont="0" applyFill="0" applyBorder="0" applyAlignment="0" applyProtection="0"/>
    <xf numFmtId="43" fontId="23" fillId="0" borderId="0" applyFont="0" applyFill="0" applyBorder="0" applyAlignment="0" applyProtection="0"/>
    <xf numFmtId="168" fontId="2" fillId="0" borderId="0" applyFont="0" applyFill="0" applyBorder="0" applyAlignment="0" applyProtection="0"/>
    <xf numFmtId="43" fontId="23"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38"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3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3"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cellStyleXfs>
  <cellXfs count="816">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36"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36"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0" fillId="0" borderId="0" xfId="0" applyFill="1" applyAlignment="1">
      <alignment horizontal="center"/>
    </xf>
    <xf numFmtId="0" fontId="0" fillId="0" borderId="0" xfId="0" applyFill="1" applyAlignment="1">
      <alignment horizontal="center"/>
    </xf>
    <xf numFmtId="0" fontId="20" fillId="0" borderId="0" xfId="0" applyFont="1" applyFill="1" applyAlignment="1">
      <alignment horizontal="center" vertical="center"/>
    </xf>
    <xf numFmtId="0" fontId="5" fillId="36" borderId="0" xfId="0" applyFont="1" applyFill="1" applyBorder="1" applyAlignment="1">
      <alignment horizontal="center" vertical="center" wrapText="1"/>
    </xf>
    <xf numFmtId="0" fontId="21" fillId="36" borderId="0" xfId="0" applyFont="1" applyFill="1" applyBorder="1"/>
    <xf numFmtId="0" fontId="21" fillId="36" borderId="3" xfId="0" applyFont="1" applyFill="1" applyBorder="1"/>
    <xf numFmtId="0" fontId="24" fillId="0" borderId="0" xfId="0" applyFont="1" applyFill="1"/>
    <xf numFmtId="0" fontId="26" fillId="0" borderId="0" xfId="0" applyFont="1" applyFill="1"/>
    <xf numFmtId="0" fontId="1" fillId="36" borderId="0" xfId="0" applyFont="1" applyFill="1"/>
    <xf numFmtId="0" fontId="5" fillId="36" borderId="0" xfId="0" applyFont="1" applyFill="1" applyAlignment="1">
      <alignment horizontal="center"/>
    </xf>
    <xf numFmtId="176" fontId="0" fillId="36" borderId="0" xfId="0" applyNumberFormat="1" applyFill="1" applyAlignment="1">
      <alignment horizontal="center"/>
    </xf>
    <xf numFmtId="0" fontId="5" fillId="37" borderId="4"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5" fillId="38" borderId="5" xfId="0" applyFont="1" applyFill="1" applyBorder="1" applyAlignment="1">
      <alignment horizontal="center" vertical="center" wrapText="1"/>
    </xf>
    <xf numFmtId="0" fontId="5" fillId="38" borderId="6"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12" fillId="37" borderId="4" xfId="35" applyFont="1" applyFill="1" applyBorder="1" applyAlignment="1">
      <alignment horizontal="center" vertical="center" textRotation="90" wrapText="1"/>
      <protection/>
    </xf>
    <xf numFmtId="10" fontId="1" fillId="37" borderId="4" xfId="35" applyNumberFormat="1" applyFont="1" applyFill="1" applyBorder="1" applyAlignment="1">
      <alignment horizontal="center" vertical="center" wrapText="1"/>
      <protection/>
    </xf>
    <xf numFmtId="0" fontId="3" fillId="37" borderId="4" xfId="35" applyFont="1" applyFill="1" applyBorder="1" applyAlignment="1">
      <alignment horizontal="center" vertical="center" wrapText="1"/>
      <protection/>
    </xf>
    <xf numFmtId="0" fontId="3" fillId="37" borderId="9" xfId="35" applyFont="1" applyFill="1" applyBorder="1" applyAlignment="1">
      <alignment horizontal="center" vertical="center" wrapText="1"/>
      <protection/>
    </xf>
    <xf numFmtId="0" fontId="45" fillId="0" borderId="0" xfId="0" applyFont="1"/>
    <xf numFmtId="10" fontId="0" fillId="0" borderId="0" xfId="40" applyNumberFormat="1" applyFont="1"/>
    <xf numFmtId="176" fontId="46" fillId="36" borderId="10" xfId="0" applyNumberFormat="1" applyFont="1" applyFill="1" applyBorder="1" applyAlignment="1">
      <alignment horizontal="center"/>
    </xf>
    <xf numFmtId="176" fontId="46" fillId="36" borderId="11" xfId="0" applyNumberFormat="1" applyFont="1" applyFill="1" applyBorder="1" applyAlignment="1">
      <alignment horizontal="center"/>
    </xf>
    <xf numFmtId="176" fontId="46" fillId="36" borderId="4" xfId="0" applyNumberFormat="1" applyFont="1" applyFill="1" applyBorder="1" applyAlignment="1">
      <alignment horizontal="center"/>
    </xf>
    <xf numFmtId="176" fontId="46" fillId="36" borderId="5" xfId="0" applyNumberFormat="1" applyFont="1" applyFill="1" applyBorder="1" applyAlignment="1">
      <alignment horizontal="center"/>
    </xf>
    <xf numFmtId="0" fontId="14" fillId="36" borderId="0" xfId="0" applyFont="1" applyFill="1"/>
    <xf numFmtId="0" fontId="14" fillId="0" borderId="0" xfId="0" applyFont="1" applyFill="1"/>
    <xf numFmtId="3" fontId="0" fillId="0" borderId="0" xfId="0" applyNumberFormat="1"/>
    <xf numFmtId="0" fontId="14" fillId="37" borderId="12" xfId="0" applyFont="1" applyFill="1" applyBorder="1" applyAlignment="1" applyProtection="1">
      <alignment horizontal="left" vertical="center" wrapText="1"/>
      <protection locked="0"/>
    </xf>
    <xf numFmtId="0" fontId="14" fillId="38" borderId="13" xfId="0" applyFont="1" applyFill="1" applyBorder="1" applyAlignment="1" applyProtection="1">
      <alignment horizontal="left" vertical="center" wrapText="1"/>
      <protection locked="0"/>
    </xf>
    <xf numFmtId="0" fontId="14" fillId="37" borderId="13" xfId="0" applyFont="1" applyFill="1" applyBorder="1" applyAlignment="1" applyProtection="1">
      <alignment horizontal="left" vertical="center" wrapText="1"/>
      <protection locked="0"/>
    </xf>
    <xf numFmtId="0" fontId="14" fillId="38" borderId="14" xfId="0" applyFont="1" applyFill="1" applyBorder="1" applyAlignment="1" applyProtection="1">
      <alignment horizontal="left" vertical="center" wrapText="1"/>
      <protection locked="0"/>
    </xf>
    <xf numFmtId="0" fontId="14" fillId="37" borderId="15" xfId="0" applyFont="1" applyFill="1" applyBorder="1" applyAlignment="1" applyProtection="1">
      <alignment horizontal="left" vertical="center" wrapText="1"/>
      <protection locked="0"/>
    </xf>
    <xf numFmtId="0" fontId="14" fillId="38" borderId="16" xfId="0" applyFont="1" applyFill="1" applyBorder="1" applyAlignment="1" applyProtection="1">
      <alignment horizontal="left" vertical="center" wrapText="1"/>
      <protection locked="0"/>
    </xf>
    <xf numFmtId="0" fontId="14" fillId="37" borderId="17" xfId="0" applyFont="1" applyFill="1" applyBorder="1" applyAlignment="1" applyProtection="1">
      <alignment horizontal="left" vertical="center" wrapText="1"/>
      <protection locked="0"/>
    </xf>
    <xf numFmtId="10" fontId="47" fillId="37" borderId="18" xfId="0" applyNumberFormat="1" applyFont="1" applyFill="1" applyBorder="1" applyAlignment="1">
      <alignment vertical="center"/>
    </xf>
    <xf numFmtId="10" fontId="47" fillId="38" borderId="1" xfId="0" applyNumberFormat="1" applyFont="1" applyFill="1" applyBorder="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10" fillId="39" borderId="19" xfId="0" applyFont="1" applyFill="1" applyBorder="1" applyAlignment="1">
      <alignment horizontal="center" vertical="center" wrapText="1"/>
    </xf>
    <xf numFmtId="173" fontId="10" fillId="37" borderId="18" xfId="0" applyNumberFormat="1" applyFont="1" applyFill="1" applyBorder="1" applyAlignment="1">
      <alignment vertical="center"/>
    </xf>
    <xf numFmtId="173" fontId="10" fillId="38" borderId="1" xfId="0" applyNumberFormat="1" applyFont="1" applyFill="1" applyBorder="1" applyAlignment="1">
      <alignment vertical="center"/>
    </xf>
    <xf numFmtId="173" fontId="10" fillId="37" borderId="10" xfId="0" applyNumberFormat="1" applyFont="1" applyFill="1" applyBorder="1" applyAlignment="1">
      <alignment vertical="center"/>
    </xf>
    <xf numFmtId="10" fontId="47" fillId="37" borderId="1" xfId="0" applyNumberFormat="1" applyFont="1" applyFill="1" applyBorder="1" applyAlignment="1">
      <alignment vertical="center"/>
    </xf>
    <xf numFmtId="10" fontId="47" fillId="38" borderId="4" xfId="0" applyNumberFormat="1" applyFont="1" applyFill="1" applyBorder="1" applyAlignment="1">
      <alignment vertical="center"/>
    </xf>
    <xf numFmtId="9" fontId="3" fillId="37" borderId="20" xfId="40" applyNumberFormat="1" applyFont="1" applyFill="1" applyBorder="1" applyAlignment="1">
      <alignment horizontal="center" vertical="center" wrapText="1"/>
    </xf>
    <xf numFmtId="0" fontId="48" fillId="40" borderId="19" xfId="2879" applyFont="1" applyFill="1" applyBorder="1" applyAlignment="1">
      <alignment horizontal="center" vertical="center" wrapText="1"/>
      <protection/>
    </xf>
    <xf numFmtId="0" fontId="48" fillId="41" borderId="19" xfId="2879" applyFont="1" applyFill="1" applyBorder="1" applyAlignment="1">
      <alignment horizontal="center" vertical="center" wrapText="1"/>
      <protection/>
    </xf>
    <xf numFmtId="0" fontId="3" fillId="42" borderId="19" xfId="2879" applyFont="1" applyFill="1" applyBorder="1" applyAlignment="1">
      <alignment horizontal="center" vertical="center" wrapText="1"/>
      <protection/>
    </xf>
    <xf numFmtId="181" fontId="48" fillId="43" borderId="19" xfId="2880" applyNumberFormat="1" applyFont="1" applyFill="1" applyBorder="1" applyAlignment="1">
      <alignment horizontal="center" vertical="center" wrapText="1"/>
    </xf>
    <xf numFmtId="0" fontId="29" fillId="0" borderId="0" xfId="2879" applyFont="1" applyAlignment="1">
      <alignment vertical="center"/>
      <protection/>
    </xf>
    <xf numFmtId="0" fontId="23" fillId="0" borderId="19" xfId="2879" applyFont="1" applyBorder="1" applyAlignment="1">
      <alignment horizontal="center" vertical="center" wrapText="1"/>
      <protection/>
    </xf>
    <xf numFmtId="0" fontId="30" fillId="0" borderId="19" xfId="2881" applyFont="1" applyBorder="1" applyAlignment="1">
      <alignment horizontal="center" vertical="center"/>
      <protection/>
    </xf>
    <xf numFmtId="1" fontId="30" fillId="0" borderId="19" xfId="2881" applyNumberFormat="1" applyFont="1" applyBorder="1" applyAlignment="1">
      <alignment horizontal="center" vertical="center"/>
      <protection/>
    </xf>
    <xf numFmtId="173" fontId="30" fillId="0" borderId="19" xfId="2882" applyNumberFormat="1" applyFont="1" applyBorder="1" applyAlignment="1">
      <alignment horizontal="center" vertical="center"/>
    </xf>
    <xf numFmtId="181" fontId="30" fillId="0" borderId="19" xfId="2880" applyNumberFormat="1" applyFont="1" applyBorder="1" applyAlignment="1">
      <alignment horizontal="center" vertical="center"/>
    </xf>
    <xf numFmtId="0" fontId="30" fillId="0" borderId="21" xfId="2881" applyFont="1" applyBorder="1" applyAlignment="1">
      <alignment horizontal="center" vertical="center"/>
      <protection/>
    </xf>
    <xf numFmtId="3" fontId="48" fillId="41" borderId="19" xfId="2881" applyNumberFormat="1" applyFont="1" applyFill="1" applyBorder="1" applyAlignment="1">
      <alignment horizontal="center" vertical="center"/>
      <protection/>
    </xf>
    <xf numFmtId="3" fontId="49" fillId="42" borderId="19" xfId="2881" applyNumberFormat="1" applyFont="1" applyFill="1" applyBorder="1" applyAlignment="1">
      <alignment horizontal="center" vertical="center"/>
      <protection/>
    </xf>
    <xf numFmtId="1" fontId="48" fillId="40" borderId="19" xfId="2879" applyNumberFormat="1" applyFont="1" applyFill="1" applyBorder="1" applyAlignment="1">
      <alignment horizontal="center" vertical="center" wrapText="1"/>
      <protection/>
    </xf>
    <xf numFmtId="9" fontId="48" fillId="40" borderId="19" xfId="2882" applyFont="1" applyFill="1" applyBorder="1" applyAlignment="1">
      <alignment horizontal="center" vertical="center" wrapText="1"/>
    </xf>
    <xf numFmtId="181" fontId="48" fillId="40" borderId="19" xfId="2882" applyNumberFormat="1" applyFont="1" applyFill="1" applyBorder="1" applyAlignment="1">
      <alignment horizontal="center" vertical="center" wrapText="1"/>
    </xf>
    <xf numFmtId="181" fontId="29" fillId="0" borderId="0" xfId="2879" applyNumberFormat="1" applyFont="1" applyAlignment="1">
      <alignment vertical="center"/>
      <protection/>
    </xf>
    <xf numFmtId="0" fontId="3" fillId="37" borderId="19" xfId="2879" applyFont="1" applyFill="1" applyBorder="1" applyAlignment="1">
      <alignment horizontal="center" vertical="center" wrapText="1"/>
      <protection/>
    </xf>
    <xf numFmtId="3" fontId="49" fillId="37" borderId="19" xfId="2881" applyNumberFormat="1" applyFont="1" applyFill="1" applyBorder="1" applyAlignment="1">
      <alignment horizontal="center" vertical="center"/>
      <protection/>
    </xf>
    <xf numFmtId="3" fontId="14" fillId="0" borderId="1" xfId="35" applyNumberFormat="1" applyFont="1" applyFill="1" applyBorder="1" applyAlignment="1">
      <alignment horizontal="center" vertical="center" wrapText="1"/>
      <protection/>
    </xf>
    <xf numFmtId="3" fontId="39" fillId="0" borderId="19" xfId="2860" applyNumberFormat="1" applyFont="1" applyFill="1" applyBorder="1" applyAlignment="1">
      <alignment horizontal="center" vertical="center" wrapText="1"/>
      <protection/>
    </xf>
    <xf numFmtId="0" fontId="25" fillId="36" borderId="5" xfId="0" applyFont="1" applyFill="1" applyBorder="1" applyAlignment="1">
      <alignment horizontal="center" vertical="center" wrapText="1"/>
    </xf>
    <xf numFmtId="9" fontId="3" fillId="37" borderId="20" xfId="40" applyFont="1" applyFill="1" applyBorder="1" applyAlignment="1">
      <alignment horizontal="center" vertical="center" wrapText="1"/>
    </xf>
    <xf numFmtId="3" fontId="14" fillId="0" borderId="0" xfId="35" applyNumberFormat="1" applyFont="1" applyFill="1" applyBorder="1" applyAlignment="1">
      <alignment horizontal="center" vertical="center" wrapText="1"/>
      <protection/>
    </xf>
    <xf numFmtId="0" fontId="3" fillId="37" borderId="22" xfId="0" applyFont="1" applyFill="1" applyBorder="1" applyAlignment="1">
      <alignment horizontal="center" vertical="center" wrapText="1"/>
    </xf>
    <xf numFmtId="0" fontId="15" fillId="0" borderId="0" xfId="0" applyFont="1"/>
    <xf numFmtId="0" fontId="3" fillId="37" borderId="23" xfId="0" applyFont="1" applyFill="1" applyBorder="1" applyAlignment="1">
      <alignment horizontal="center" vertical="center" wrapText="1"/>
    </xf>
    <xf numFmtId="10" fontId="1" fillId="37" borderId="24" xfId="35" applyNumberFormat="1" applyFill="1" applyBorder="1" applyAlignment="1">
      <alignment horizontal="center" vertical="center" wrapText="1"/>
      <protection/>
    </xf>
    <xf numFmtId="0" fontId="3" fillId="37" borderId="25"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13" fillId="37" borderId="16" xfId="0" applyFont="1" applyFill="1" applyBorder="1" applyAlignment="1" applyProtection="1">
      <alignment horizontal="left" vertical="center" wrapText="1"/>
      <protection locked="0"/>
    </xf>
    <xf numFmtId="3" fontId="14" fillId="0" borderId="1" xfId="0" applyNumberFormat="1" applyFont="1" applyBorder="1" applyAlignment="1">
      <alignment horizontal="center" vertical="center"/>
    </xf>
    <xf numFmtId="3" fontId="56" fillId="0" borderId="1" xfId="0" applyNumberFormat="1" applyFont="1" applyBorder="1" applyAlignment="1">
      <alignment horizontal="center" vertical="center"/>
    </xf>
    <xf numFmtId="3" fontId="3" fillId="0" borderId="27"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 fontId="56"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0" fontId="13" fillId="38" borderId="16" xfId="0" applyFont="1" applyFill="1" applyBorder="1" applyAlignment="1" applyProtection="1">
      <alignment horizontal="left" vertical="center" wrapText="1"/>
      <protection locked="0"/>
    </xf>
    <xf numFmtId="182" fontId="1" fillId="0" borderId="27" xfId="13470" applyNumberFormat="1" applyFont="1" applyFill="1" applyBorder="1" applyAlignment="1">
      <alignment horizontal="center" vertical="center"/>
    </xf>
    <xf numFmtId="182" fontId="1" fillId="0" borderId="28" xfId="13470" applyNumberFormat="1" applyFont="1" applyFill="1" applyBorder="1" applyAlignment="1">
      <alignment horizontal="center" vertical="center"/>
    </xf>
    <xf numFmtId="182" fontId="1" fillId="0" borderId="1" xfId="1347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horizontal="center" vertical="center"/>
    </xf>
    <xf numFmtId="3" fontId="56" fillId="14" borderId="1" xfId="0" applyNumberFormat="1" applyFont="1" applyFill="1" applyBorder="1" applyAlignment="1">
      <alignment horizontal="center" vertical="center"/>
    </xf>
    <xf numFmtId="4" fontId="56" fillId="14" borderId="1" xfId="0" applyNumberFormat="1" applyFont="1" applyFill="1" applyBorder="1" applyAlignment="1">
      <alignment horizontal="center" vertical="center"/>
    </xf>
    <xf numFmtId="0" fontId="1" fillId="14" borderId="27" xfId="0" applyFont="1" applyFill="1" applyBorder="1" applyAlignment="1">
      <alignment horizontal="center" vertical="center"/>
    </xf>
    <xf numFmtId="0" fontId="1" fillId="14" borderId="28" xfId="0" applyFont="1" applyFill="1" applyBorder="1" applyAlignment="1">
      <alignment horizontal="center" vertical="center"/>
    </xf>
    <xf numFmtId="0" fontId="1" fillId="14" borderId="1" xfId="0" applyFont="1" applyFill="1" applyBorder="1" applyAlignment="1">
      <alignment horizontal="center" vertical="center"/>
    </xf>
    <xf numFmtId="3" fontId="14" fillId="14" borderId="1" xfId="0" applyNumberFormat="1" applyFont="1" applyFill="1" applyBorder="1" applyAlignment="1">
      <alignment horizontal="center" vertical="center"/>
    </xf>
    <xf numFmtId="3" fontId="56" fillId="37" borderId="1" xfId="0" applyNumberFormat="1" applyFont="1" applyFill="1" applyBorder="1" applyAlignment="1">
      <alignment horizontal="center" vertical="center"/>
    </xf>
    <xf numFmtId="4" fontId="56" fillId="37" borderId="1" xfId="0" applyNumberFormat="1" applyFont="1" applyFill="1" applyBorder="1" applyAlignment="1">
      <alignment horizontal="center" vertical="center"/>
    </xf>
    <xf numFmtId="39" fontId="14" fillId="37" borderId="1" xfId="0" applyNumberFormat="1" applyFont="1" applyFill="1" applyBorder="1" applyAlignment="1">
      <alignment horizontal="center" vertical="center" wrapText="1"/>
    </xf>
    <xf numFmtId="4" fontId="14" fillId="37" borderId="27" xfId="0" applyNumberFormat="1" applyFont="1" applyFill="1" applyBorder="1" applyAlignment="1">
      <alignment horizontal="center" vertical="center" wrapText="1"/>
    </xf>
    <xf numFmtId="4" fontId="14" fillId="37" borderId="28" xfId="0" applyNumberFormat="1" applyFont="1" applyFill="1" applyBorder="1" applyAlignment="1">
      <alignment horizontal="center" vertical="center" wrapText="1"/>
    </xf>
    <xf numFmtId="4" fontId="14" fillId="37" borderId="1" xfId="0" applyNumberFormat="1" applyFont="1" applyFill="1" applyBorder="1" applyAlignment="1">
      <alignment horizontal="center" vertical="center" wrapText="1"/>
    </xf>
    <xf numFmtId="3" fontId="1" fillId="37" borderId="1" xfId="0" applyNumberFormat="1" applyFont="1" applyFill="1" applyBorder="1" applyAlignment="1">
      <alignment horizontal="center" vertical="center"/>
    </xf>
    <xf numFmtId="39" fontId="14" fillId="37" borderId="1" xfId="0" applyNumberFormat="1" applyFont="1" applyFill="1" applyBorder="1" applyAlignment="1">
      <alignment horizontal="center" vertical="center"/>
    </xf>
    <xf numFmtId="3" fontId="14" fillId="37" borderId="1" xfId="0" applyNumberFormat="1" applyFont="1" applyFill="1" applyBorder="1" applyAlignment="1">
      <alignment horizontal="center" vertical="center"/>
    </xf>
    <xf numFmtId="182" fontId="1" fillId="37" borderId="1" xfId="13470" applyNumberFormat="1" applyFont="1" applyFill="1" applyBorder="1" applyAlignment="1">
      <alignment horizontal="center" vertical="center"/>
    </xf>
    <xf numFmtId="4" fontId="14" fillId="37" borderId="16" xfId="0" applyNumberFormat="1" applyFont="1" applyFill="1" applyBorder="1" applyAlignment="1">
      <alignment horizontal="center" vertical="center" wrapText="1"/>
    </xf>
    <xf numFmtId="173" fontId="14" fillId="0" borderId="1" xfId="43" applyNumberFormat="1" applyFont="1" applyBorder="1" applyAlignment="1">
      <alignment horizontal="center" vertical="center"/>
    </xf>
    <xf numFmtId="3" fontId="3" fillId="0" borderId="16" xfId="0" applyNumberFormat="1" applyFont="1" applyBorder="1" applyAlignment="1">
      <alignment horizontal="center" vertical="center" wrapText="1"/>
    </xf>
    <xf numFmtId="182" fontId="1" fillId="0" borderId="16" xfId="13470" applyNumberFormat="1" applyFont="1" applyFill="1" applyBorder="1" applyAlignment="1">
      <alignment horizontal="center" vertical="center"/>
    </xf>
    <xf numFmtId="0" fontId="1" fillId="0" borderId="16" xfId="0" applyFont="1" applyBorder="1" applyAlignment="1">
      <alignment horizontal="center" vertical="center"/>
    </xf>
    <xf numFmtId="173" fontId="56" fillId="0" borderId="1" xfId="43" applyNumberFormat="1" applyFont="1" applyBorder="1" applyAlignment="1">
      <alignment horizontal="center" vertical="center"/>
    </xf>
    <xf numFmtId="173" fontId="56" fillId="37" borderId="1" xfId="43" applyNumberFormat="1" applyFont="1" applyFill="1" applyBorder="1" applyAlignment="1">
      <alignment horizontal="center" vertical="center"/>
    </xf>
    <xf numFmtId="0" fontId="56" fillId="37" borderId="15" xfId="0" applyFont="1" applyFill="1" applyBorder="1" applyAlignment="1">
      <alignment horizontal="left" vertical="center" wrapText="1"/>
    </xf>
    <xf numFmtId="42" fontId="56" fillId="37" borderId="1" xfId="0" applyNumberFormat="1" applyFont="1" applyFill="1" applyBorder="1" applyAlignment="1">
      <alignment horizontal="center" vertical="center" wrapText="1"/>
    </xf>
    <xf numFmtId="42" fontId="56" fillId="37" borderId="27" xfId="0" applyNumberFormat="1" applyFont="1" applyFill="1" applyBorder="1" applyAlignment="1">
      <alignment horizontal="center" vertical="center" wrapText="1"/>
    </xf>
    <xf numFmtId="42" fontId="56" fillId="37" borderId="28" xfId="0" applyNumberFormat="1" applyFont="1" applyFill="1" applyBorder="1" applyAlignment="1">
      <alignment horizontal="center" vertical="center" wrapText="1"/>
    </xf>
    <xf numFmtId="42" fontId="56" fillId="37" borderId="16" xfId="0" applyNumberFormat="1" applyFont="1" applyFill="1" applyBorder="1" applyAlignment="1">
      <alignment horizontal="center" vertical="center" wrapText="1"/>
    </xf>
    <xf numFmtId="0" fontId="56" fillId="37" borderId="16" xfId="0" applyFont="1" applyFill="1" applyBorder="1" applyAlignment="1">
      <alignment horizontal="left" vertical="center" wrapText="1"/>
    </xf>
    <xf numFmtId="0" fontId="56" fillId="37" borderId="17" xfId="0" applyFont="1" applyFill="1" applyBorder="1" applyAlignment="1">
      <alignment horizontal="left" vertical="center" wrapText="1"/>
    </xf>
    <xf numFmtId="0" fontId="58" fillId="44" borderId="0" xfId="0" applyFont="1" applyFill="1"/>
    <xf numFmtId="4" fontId="58" fillId="44" borderId="0" xfId="0" applyNumberFormat="1" applyFont="1" applyFill="1"/>
    <xf numFmtId="0" fontId="59" fillId="44" borderId="0" xfId="0" applyFont="1" applyFill="1"/>
    <xf numFmtId="0" fontId="60" fillId="44" borderId="0" xfId="0" applyFont="1" applyFill="1" applyProtection="1">
      <protection locked="0"/>
    </xf>
    <xf numFmtId="0" fontId="61" fillId="44" borderId="0" xfId="0" applyFont="1" applyFill="1" applyAlignment="1" applyProtection="1">
      <alignment horizontal="center"/>
      <protection locked="0"/>
    </xf>
    <xf numFmtId="0" fontId="59" fillId="45"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0" xfId="0" applyFont="1"/>
    <xf numFmtId="4" fontId="58" fillId="0" borderId="0" xfId="0" applyNumberFormat="1" applyFont="1"/>
    <xf numFmtId="183" fontId="5" fillId="0" borderId="0" xfId="0" applyNumberFormat="1" applyFont="1" applyAlignment="1">
      <alignment horizontal="center"/>
    </xf>
    <xf numFmtId="42" fontId="56" fillId="0" borderId="0" xfId="0" applyNumberFormat="1" applyFont="1" applyAlignment="1">
      <alignment horizontal="center" vertical="center" wrapText="1"/>
    </xf>
    <xf numFmtId="9" fontId="6" fillId="0" borderId="4" xfId="40" applyFont="1" applyFill="1" applyBorder="1" applyAlignment="1">
      <alignment horizontal="center" vertical="center"/>
    </xf>
    <xf numFmtId="10" fontId="0" fillId="0" borderId="0" xfId="0" applyNumberFormat="1"/>
    <xf numFmtId="2" fontId="5" fillId="0" borderId="18"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176" fontId="21" fillId="0" borderId="18" xfId="22" applyNumberFormat="1" applyFont="1" applyFill="1" applyBorder="1" applyAlignment="1">
      <alignment horizontal="center" vertical="center"/>
    </xf>
    <xf numFmtId="176" fontId="21" fillId="0" borderId="1" xfId="22" applyNumberFormat="1" applyFont="1" applyFill="1" applyBorder="1" applyAlignment="1">
      <alignment horizontal="center" vertical="center"/>
    </xf>
    <xf numFmtId="2" fontId="5" fillId="0" borderId="1" xfId="4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0" fillId="0" borderId="0" xfId="2859">
      <alignment/>
      <protection/>
    </xf>
    <xf numFmtId="0" fontId="29" fillId="0" borderId="0" xfId="2859" applyFont="1" applyAlignment="1">
      <alignment vertical="center"/>
      <protection/>
    </xf>
    <xf numFmtId="0" fontId="69" fillId="46" borderId="29" xfId="2859" applyFont="1" applyFill="1" applyBorder="1" applyAlignment="1">
      <alignment horizontal="center" vertical="center"/>
      <protection/>
    </xf>
    <xf numFmtId="0" fontId="70" fillId="47" borderId="29" xfId="2859" applyFont="1" applyFill="1" applyBorder="1" applyAlignment="1">
      <alignment horizontal="center" vertical="center" wrapText="1"/>
      <protection/>
    </xf>
    <xf numFmtId="0" fontId="30" fillId="0" borderId="19" xfId="2881" applyFont="1" applyBorder="1" applyAlignment="1">
      <alignment horizontal="center"/>
      <protection/>
    </xf>
    <xf numFmtId="0" fontId="30" fillId="48" borderId="19" xfId="2881" applyFont="1" applyFill="1" applyBorder="1" applyAlignment="1">
      <alignment horizontal="center"/>
      <protection/>
    </xf>
    <xf numFmtId="0" fontId="30" fillId="48" borderId="21" xfId="2881" applyFont="1" applyFill="1" applyBorder="1" applyAlignment="1">
      <alignment horizontal="center"/>
      <protection/>
    </xf>
    <xf numFmtId="0" fontId="72" fillId="49" borderId="19" xfId="2859" applyFont="1" applyFill="1" applyBorder="1" applyAlignment="1">
      <alignment horizontal="center" vertical="center" wrapText="1"/>
      <protection/>
    </xf>
    <xf numFmtId="0" fontId="30" fillId="48" borderId="30" xfId="2881" applyFont="1" applyFill="1" applyBorder="1" applyAlignment="1">
      <alignment horizontal="center"/>
      <protection/>
    </xf>
    <xf numFmtId="9" fontId="30" fillId="0" borderId="0" xfId="40" applyFont="1" applyAlignment="1">
      <alignment horizontal="center" vertical="center"/>
    </xf>
    <xf numFmtId="3" fontId="30" fillId="0" borderId="0" xfId="2859" applyNumberFormat="1">
      <alignment/>
      <protection/>
    </xf>
    <xf numFmtId="176" fontId="30" fillId="0" borderId="0" xfId="22" applyNumberFormat="1" applyFont="1" applyAlignment="1">
      <alignment vertical="center"/>
    </xf>
    <xf numFmtId="0" fontId="0" fillId="0" borderId="0" xfId="0" applyAlignment="1">
      <alignment horizontal="center"/>
    </xf>
    <xf numFmtId="0" fontId="0" fillId="0" borderId="1" xfId="0" applyBorder="1" applyAlignment="1">
      <alignment horizontal="center"/>
    </xf>
    <xf numFmtId="10" fontId="19" fillId="0" borderId="1" xfId="35" applyNumberFormat="1" applyFont="1" applyFill="1" applyBorder="1" applyAlignment="1">
      <alignment horizontal="center" vertical="center" wrapText="1"/>
      <protection/>
    </xf>
    <xf numFmtId="10" fontId="19" fillId="0" borderId="18" xfId="35" applyNumberFormat="1" applyFont="1" applyFill="1" applyBorder="1" applyAlignment="1">
      <alignment horizontal="center" vertical="center" wrapText="1"/>
      <protection/>
    </xf>
    <xf numFmtId="173" fontId="19" fillId="0" borderId="1" xfId="35" applyNumberFormat="1" applyFont="1" applyFill="1" applyBorder="1" applyAlignment="1">
      <alignment horizontal="center" vertical="center" wrapText="1"/>
      <protection/>
    </xf>
    <xf numFmtId="173" fontId="0" fillId="0" borderId="0" xfId="43" applyNumberFormat="1" applyFont="1"/>
    <xf numFmtId="10" fontId="0" fillId="0" borderId="0" xfId="43" applyNumberFormat="1" applyFont="1"/>
    <xf numFmtId="9" fontId="0" fillId="0" borderId="0" xfId="43" applyFont="1"/>
    <xf numFmtId="10" fontId="0" fillId="0" borderId="1" xfId="43" applyNumberFormat="1" applyFont="1" applyBorder="1"/>
    <xf numFmtId="0" fontId="0" fillId="0" borderId="1" xfId="0" applyBorder="1"/>
    <xf numFmtId="9" fontId="0" fillId="0" borderId="0" xfId="0" applyNumberFormat="1"/>
    <xf numFmtId="173" fontId="0" fillId="0" borderId="0" xfId="0" applyNumberFormat="1"/>
    <xf numFmtId="176" fontId="0" fillId="0" borderId="0" xfId="22" applyNumberFormat="1" applyFont="1"/>
    <xf numFmtId="0" fontId="71" fillId="50" borderId="31" xfId="2859" applyFont="1" applyFill="1" applyBorder="1" applyAlignment="1">
      <alignment horizontal="center" vertical="center"/>
      <protection/>
    </xf>
    <xf numFmtId="0" fontId="71" fillId="50" borderId="32" xfId="2859" applyFont="1" applyFill="1" applyBorder="1" applyAlignment="1">
      <alignment horizontal="center" vertical="center"/>
      <protection/>
    </xf>
    <xf numFmtId="0" fontId="71" fillId="50" borderId="33" xfId="2859" applyFont="1" applyFill="1" applyBorder="1" applyAlignment="1">
      <alignment horizontal="center" vertical="center"/>
      <protection/>
    </xf>
    <xf numFmtId="0" fontId="71" fillId="50" borderId="34" xfId="2859" applyFont="1" applyFill="1" applyBorder="1" applyAlignment="1">
      <alignment horizontal="center" vertical="center"/>
      <protection/>
    </xf>
    <xf numFmtId="0" fontId="71" fillId="50" borderId="35" xfId="2859" applyFont="1" applyFill="1" applyBorder="1" applyAlignment="1">
      <alignment horizontal="center" vertical="center"/>
      <protection/>
    </xf>
    <xf numFmtId="0" fontId="71" fillId="50" borderId="36" xfId="2859" applyFont="1" applyFill="1" applyBorder="1" applyAlignment="1">
      <alignment horizontal="center" vertical="center"/>
      <protection/>
    </xf>
    <xf numFmtId="0" fontId="71" fillId="50" borderId="37" xfId="2859" applyFont="1" applyFill="1" applyBorder="1" applyAlignment="1">
      <alignment horizontal="center" vertical="center"/>
      <protection/>
    </xf>
    <xf numFmtId="0" fontId="71" fillId="50" borderId="38" xfId="2859" applyFont="1" applyFill="1" applyBorder="1" applyAlignment="1">
      <alignment horizontal="center" vertical="center"/>
      <protection/>
    </xf>
    <xf numFmtId="0" fontId="71" fillId="50" borderId="39" xfId="2859" applyFont="1" applyFill="1" applyBorder="1" applyAlignment="1">
      <alignment horizontal="center" vertical="center"/>
      <protection/>
    </xf>
    <xf numFmtId="0" fontId="71" fillId="50" borderId="40" xfId="2859" applyFont="1" applyFill="1" applyBorder="1" applyAlignment="1">
      <alignment horizontal="center" vertical="center"/>
      <protection/>
    </xf>
    <xf numFmtId="0" fontId="71" fillId="50" borderId="41" xfId="2859" applyFont="1" applyFill="1" applyBorder="1" applyAlignment="1">
      <alignment horizontal="center" vertical="center"/>
      <protection/>
    </xf>
    <xf numFmtId="0" fontId="71" fillId="50" borderId="42" xfId="2859" applyFont="1" applyFill="1" applyBorder="1" applyAlignment="1">
      <alignment horizontal="center" vertical="center"/>
      <protection/>
    </xf>
    <xf numFmtId="0" fontId="71" fillId="50" borderId="43" xfId="2859" applyFont="1" applyFill="1" applyBorder="1" applyAlignment="1">
      <alignment horizontal="center" vertical="center"/>
      <protection/>
    </xf>
    <xf numFmtId="0" fontId="71" fillId="50" borderId="19" xfId="2859" applyFont="1" applyFill="1" applyBorder="1" applyAlignment="1">
      <alignment horizontal="center" vertical="center"/>
      <protection/>
    </xf>
    <xf numFmtId="176" fontId="30" fillId="28" borderId="0" xfId="22" applyNumberFormat="1" applyFont="1" applyFill="1" applyAlignment="1">
      <alignment vertical="center"/>
    </xf>
    <xf numFmtId="3" fontId="6" fillId="0" borderId="1" xfId="0" applyNumberFormat="1" applyFont="1" applyFill="1" applyBorder="1" applyAlignment="1">
      <alignment horizontal="center" vertical="center"/>
    </xf>
    <xf numFmtId="0" fontId="6" fillId="0" borderId="1" xfId="0" applyFont="1" applyFill="1" applyBorder="1" applyAlignment="1">
      <alignment horizontal="right" vertical="center"/>
    </xf>
    <xf numFmtId="0" fontId="0" fillId="0" borderId="1" xfId="0" applyBorder="1" applyAlignment="1">
      <alignment horizontal="center"/>
    </xf>
    <xf numFmtId="173" fontId="21" fillId="0" borderId="18" xfId="40" applyNumberFormat="1" applyFont="1" applyFill="1" applyBorder="1" applyAlignment="1">
      <alignment horizontal="center" vertical="center" wrapText="1"/>
    </xf>
    <xf numFmtId="37" fontId="6" fillId="0" borderId="1" xfId="28" applyNumberFormat="1" applyFont="1" applyFill="1" applyBorder="1" applyAlignment="1">
      <alignment horizontal="center" vertical="center"/>
    </xf>
    <xf numFmtId="173" fontId="21" fillId="0" borderId="1" xfId="40" applyNumberFormat="1" applyFont="1" applyFill="1" applyBorder="1" applyAlignment="1">
      <alignment horizontal="center" vertical="center"/>
    </xf>
    <xf numFmtId="180" fontId="6" fillId="0" borderId="1" xfId="0" applyNumberFormat="1" applyFont="1" applyFill="1" applyBorder="1" applyAlignment="1">
      <alignment horizontal="right" vertical="center"/>
    </xf>
    <xf numFmtId="0" fontId="21" fillId="0" borderId="1" xfId="0" applyFont="1" applyFill="1" applyBorder="1" applyAlignment="1">
      <alignment horizontal="center" vertical="center"/>
    </xf>
    <xf numFmtId="173" fontId="21" fillId="0" borderId="1" xfId="0" applyNumberFormat="1" applyFont="1" applyFill="1" applyBorder="1" applyAlignment="1">
      <alignment vertical="center"/>
    </xf>
    <xf numFmtId="0" fontId="6" fillId="0" borderId="44" xfId="0" applyFont="1" applyFill="1" applyBorder="1" applyAlignment="1">
      <alignment horizontal="right" vertical="center"/>
    </xf>
    <xf numFmtId="3" fontId="5" fillId="0" borderId="1" xfId="29" applyNumberFormat="1" applyFont="1" applyFill="1" applyBorder="1" applyAlignment="1">
      <alignment horizontal="center" vertical="center" wrapText="1"/>
    </xf>
    <xf numFmtId="3" fontId="5" fillId="0" borderId="44" xfId="29" applyNumberFormat="1" applyFont="1" applyFill="1" applyBorder="1" applyAlignment="1">
      <alignment horizontal="center" vertical="center" wrapText="1"/>
    </xf>
    <xf numFmtId="3" fontId="5" fillId="0" borderId="27" xfId="29" applyNumberFormat="1" applyFont="1" applyFill="1" applyBorder="1" applyAlignment="1">
      <alignment horizontal="center" vertical="center" wrapText="1"/>
    </xf>
    <xf numFmtId="37" fontId="67" fillId="0" borderId="24" xfId="28" applyNumberFormat="1" applyFont="1" applyFill="1" applyBorder="1" applyAlignment="1">
      <alignment horizontal="center" vertical="center"/>
    </xf>
    <xf numFmtId="176" fontId="65" fillId="0" borderId="24" xfId="22" applyNumberFormat="1" applyFont="1" applyFill="1" applyBorder="1" applyAlignment="1">
      <alignment horizontal="center" vertical="center"/>
    </xf>
    <xf numFmtId="173" fontId="21" fillId="0" borderId="4" xfId="40" applyNumberFormat="1" applyFont="1" applyFill="1" applyBorder="1" applyAlignment="1">
      <alignment horizontal="center" vertical="center"/>
    </xf>
    <xf numFmtId="173" fontId="5" fillId="0" borderId="18" xfId="40" applyNumberFormat="1" applyFont="1" applyFill="1" applyBorder="1" applyAlignment="1">
      <alignment horizontal="center" vertical="center" wrapText="1"/>
    </xf>
    <xf numFmtId="0" fontId="21" fillId="0" borderId="18" xfId="0" applyFont="1" applyFill="1" applyBorder="1" applyAlignment="1">
      <alignment horizontal="center" vertical="center"/>
    </xf>
    <xf numFmtId="173" fontId="21" fillId="0" borderId="18" xfId="0" applyNumberFormat="1" applyFont="1" applyFill="1" applyBorder="1" applyAlignment="1">
      <alignment horizontal="center" vertical="center"/>
    </xf>
    <xf numFmtId="172" fontId="6" fillId="0" borderId="1" xfId="0" applyNumberFormat="1" applyFont="1" applyFill="1" applyBorder="1" applyAlignment="1">
      <alignment horizontal="right" vertical="center"/>
    </xf>
    <xf numFmtId="173" fontId="5" fillId="0" borderId="1" xfId="40" applyNumberFormat="1" applyFont="1" applyFill="1" applyBorder="1" applyAlignment="1">
      <alignment horizontal="center" vertical="center" wrapText="1"/>
    </xf>
    <xf numFmtId="173" fontId="21" fillId="0" borderId="1" xfId="0" applyNumberFormat="1" applyFont="1" applyFill="1" applyBorder="1" applyAlignment="1">
      <alignment horizontal="center" vertical="center"/>
    </xf>
    <xf numFmtId="9" fontId="5" fillId="0" borderId="1" xfId="40" applyNumberFormat="1" applyFont="1" applyFill="1" applyBorder="1" applyAlignment="1">
      <alignment horizontal="center" vertical="center" wrapText="1"/>
    </xf>
    <xf numFmtId="37" fontId="6" fillId="0" borderId="24" xfId="28" applyNumberFormat="1" applyFont="1" applyFill="1" applyBorder="1" applyAlignment="1">
      <alignment horizontal="center" vertical="center"/>
    </xf>
    <xf numFmtId="176" fontId="65" fillId="0" borderId="4" xfId="22" applyNumberFormat="1" applyFont="1" applyFill="1" applyBorder="1" applyAlignment="1">
      <alignment horizontal="center" vertical="center"/>
    </xf>
    <xf numFmtId="3" fontId="5" fillId="0" borderId="18" xfId="29" applyNumberFormat="1" applyFont="1" applyFill="1" applyBorder="1" applyAlignment="1">
      <alignment horizontal="center" vertical="center" wrapText="1"/>
    </xf>
    <xf numFmtId="176" fontId="21" fillId="0" borderId="1" xfId="0" applyNumberFormat="1" applyFont="1" applyFill="1" applyBorder="1" applyAlignment="1">
      <alignment vertical="center"/>
    </xf>
    <xf numFmtId="0" fontId="6" fillId="0" borderId="1" xfId="0" applyFont="1" applyFill="1" applyBorder="1" applyAlignment="1">
      <alignment horizontal="center" vertical="center"/>
    </xf>
    <xf numFmtId="173" fontId="6" fillId="0" borderId="45" xfId="40" applyNumberFormat="1" applyFont="1" applyFill="1" applyBorder="1" applyAlignment="1">
      <alignment horizontal="center" vertical="center"/>
    </xf>
    <xf numFmtId="10" fontId="6" fillId="0" borderId="45" xfId="40" applyNumberFormat="1" applyFont="1" applyFill="1" applyBorder="1" applyAlignment="1">
      <alignment horizontal="center" vertical="center"/>
    </xf>
    <xf numFmtId="173" fontId="6" fillId="0" borderId="46" xfId="40" applyNumberFormat="1" applyFont="1" applyFill="1" applyBorder="1" applyAlignment="1">
      <alignment horizontal="center" vertical="center"/>
    </xf>
    <xf numFmtId="173" fontId="6" fillId="0" borderId="47" xfId="40" applyNumberFormat="1" applyFont="1" applyFill="1" applyBorder="1" applyAlignment="1">
      <alignment horizontal="center" vertical="center"/>
    </xf>
    <xf numFmtId="9" fontId="6" fillId="0" borderId="5" xfId="40" applyFont="1" applyFill="1" applyBorder="1" applyAlignment="1">
      <alignment horizontal="center" vertical="center"/>
    </xf>
    <xf numFmtId="173" fontId="6" fillId="0" borderId="4" xfId="40" applyNumberFormat="1" applyFont="1" applyFill="1" applyBorder="1" applyAlignment="1">
      <alignment horizontal="center" vertical="center"/>
    </xf>
    <xf numFmtId="173" fontId="6" fillId="0" borderId="5" xfId="40" applyNumberFormat="1" applyFont="1" applyFill="1" applyBorder="1" applyAlignment="1">
      <alignment horizontal="center" vertical="center"/>
    </xf>
    <xf numFmtId="173" fontId="6" fillId="0" borderId="6" xfId="40" applyNumberFormat="1" applyFont="1" applyFill="1" applyBorder="1" applyAlignment="1">
      <alignment horizontal="center" vertical="center"/>
    </xf>
    <xf numFmtId="42" fontId="56" fillId="37" borderId="1" xfId="0" applyNumberFormat="1" applyFont="1" applyFill="1" applyBorder="1" applyAlignment="1">
      <alignment vertical="center" wrapText="1"/>
    </xf>
    <xf numFmtId="0" fontId="5" fillId="38" borderId="44" xfId="0" applyFont="1" applyFill="1" applyBorder="1" applyAlignment="1">
      <alignment horizontal="center" vertical="center" wrapText="1"/>
    </xf>
    <xf numFmtId="0" fontId="5" fillId="38" borderId="48"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1" xfId="0" applyFont="1" applyFill="1" applyBorder="1" applyAlignment="1">
      <alignment horizontal="center" vertical="center" wrapText="1"/>
    </xf>
    <xf numFmtId="0" fontId="5" fillId="37" borderId="49" xfId="0" applyFont="1" applyFill="1" applyBorder="1" applyAlignment="1">
      <alignment horizontal="center" vertical="center" wrapText="1"/>
    </xf>
    <xf numFmtId="0" fontId="5" fillId="37" borderId="1" xfId="0" applyFont="1" applyFill="1" applyBorder="1" applyAlignment="1">
      <alignment horizontal="center" vertical="center" wrapText="1"/>
    </xf>
    <xf numFmtId="0" fontId="0" fillId="0" borderId="0" xfId="0" applyFill="1"/>
    <xf numFmtId="0" fontId="0" fillId="0" borderId="0" xfId="0"/>
    <xf numFmtId="0" fontId="0" fillId="0" borderId="1" xfId="0" applyFill="1" applyBorder="1" applyAlignment="1">
      <alignment horizontal="center" vertical="center"/>
    </xf>
    <xf numFmtId="0" fontId="22" fillId="36" borderId="0" xfId="0" applyFont="1" applyFill="1"/>
    <xf numFmtId="0" fontId="22" fillId="51" borderId="1" xfId="0" applyFont="1" applyFill="1" applyBorder="1" applyAlignment="1">
      <alignment horizontal="center" vertical="center"/>
    </xf>
    <xf numFmtId="0" fontId="0" fillId="0" borderId="0" xfId="0" applyFill="1"/>
    <xf numFmtId="0" fontId="1" fillId="0" borderId="0" xfId="0" applyFont="1" applyFill="1"/>
    <xf numFmtId="0" fontId="5" fillId="0" borderId="0" xfId="0" applyFont="1" applyFill="1" applyAlignment="1">
      <alignment horizontal="center"/>
    </xf>
    <xf numFmtId="0" fontId="0" fillId="0" borderId="0" xfId="0" applyFill="1" applyAlignment="1">
      <alignment horizontal="center"/>
    </xf>
    <xf numFmtId="0" fontId="0" fillId="0" borderId="0" xfId="0"/>
    <xf numFmtId="0" fontId="0" fillId="0" borderId="0" xfId="0" applyFill="1"/>
    <xf numFmtId="0" fontId="22" fillId="0" borderId="0" xfId="0" applyFont="1" applyFill="1"/>
    <xf numFmtId="0" fontId="0" fillId="0" borderId="1" xfId="0" applyFill="1" applyBorder="1" applyAlignment="1">
      <alignment horizontal="center" vertical="center"/>
    </xf>
    <xf numFmtId="0" fontId="22" fillId="51" borderId="1" xfId="0" applyFont="1" applyFill="1" applyBorder="1" applyAlignment="1">
      <alignment horizontal="center" vertical="center"/>
    </xf>
    <xf numFmtId="0" fontId="0" fillId="0" borderId="0" xfId="0"/>
    <xf numFmtId="0" fontId="0" fillId="36" borderId="0" xfId="0" applyFill="1"/>
    <xf numFmtId="0" fontId="1" fillId="9" borderId="0" xfId="35" applyFill="1" applyAlignment="1">
      <alignment vertical="center"/>
      <protection/>
    </xf>
    <xf numFmtId="10" fontId="1" fillId="9" borderId="0" xfId="35" applyNumberFormat="1" applyFill="1" applyAlignment="1">
      <alignment vertical="center"/>
      <protection/>
    </xf>
    <xf numFmtId="0" fontId="1" fillId="36" borderId="0" xfId="35" applyFill="1" applyAlignment="1">
      <alignment vertical="center"/>
      <protection/>
    </xf>
    <xf numFmtId="0" fontId="22" fillId="0" borderId="0" xfId="0" applyFont="1" applyFill="1"/>
    <xf numFmtId="0" fontId="0" fillId="0" borderId="1" xfId="0" applyFill="1" applyBorder="1" applyAlignment="1">
      <alignment horizontal="center" vertical="center"/>
    </xf>
    <xf numFmtId="0" fontId="22" fillId="51" borderId="1" xfId="0" applyFont="1" applyFill="1" applyBorder="1" applyAlignment="1">
      <alignment horizontal="center" vertical="center"/>
    </xf>
    <xf numFmtId="0" fontId="58" fillId="0" borderId="0" xfId="0" applyFont="1"/>
    <xf numFmtId="0" fontId="0" fillId="0" borderId="0" xfId="0"/>
    <xf numFmtId="0" fontId="58" fillId="44" borderId="0" xfId="0" applyFont="1" applyFill="1"/>
    <xf numFmtId="0" fontId="59" fillId="44" borderId="0" xfId="0" applyFont="1" applyFill="1"/>
    <xf numFmtId="0" fontId="60" fillId="44" borderId="0" xfId="0" applyFont="1" applyFill="1" applyProtection="1">
      <protection locked="0"/>
    </xf>
    <xf numFmtId="0" fontId="61" fillId="44" borderId="0" xfId="0" applyFont="1" applyFill="1" applyAlignment="1" applyProtection="1">
      <alignment horizontal="center"/>
      <protection locked="0"/>
    </xf>
    <xf numFmtId="0" fontId="58" fillId="44" borderId="0" xfId="0" applyFont="1" applyFill="1" applyAlignment="1">
      <alignment horizontal="center"/>
    </xf>
    <xf numFmtId="0" fontId="60" fillId="44" borderId="0" xfId="0" applyFont="1" applyFill="1" applyAlignment="1" applyProtection="1">
      <alignment horizontal="center"/>
      <protection locked="0"/>
    </xf>
    <xf numFmtId="0" fontId="59" fillId="45" borderId="1" xfId="0" applyFont="1" applyFill="1" applyBorder="1" applyAlignment="1">
      <alignment horizontal="center" vertical="center"/>
    </xf>
    <xf numFmtId="0" fontId="58" fillId="0" borderId="1" xfId="0" applyFont="1" applyBorder="1" applyAlignment="1">
      <alignment horizontal="center" vertical="center"/>
    </xf>
    <xf numFmtId="10" fontId="10" fillId="0" borderId="10" xfId="35" applyNumberFormat="1" applyFont="1" applyFill="1" applyBorder="1" applyAlignment="1">
      <alignment horizontal="center" vertical="center" wrapText="1"/>
      <protection/>
    </xf>
    <xf numFmtId="0" fontId="30" fillId="0" borderId="0" xfId="13494">
      <alignment/>
      <protection/>
    </xf>
    <xf numFmtId="0" fontId="79" fillId="52" borderId="50" xfId="13494" applyFont="1" applyFill="1" applyBorder="1" applyAlignment="1">
      <alignment horizontal="center" vertical="center"/>
      <protection/>
    </xf>
    <xf numFmtId="0" fontId="79" fillId="52" borderId="51" xfId="13494" applyFont="1" applyFill="1" applyBorder="1" applyAlignment="1">
      <alignment horizontal="center" vertical="center"/>
      <protection/>
    </xf>
    <xf numFmtId="0" fontId="72" fillId="49" borderId="21" xfId="13494" applyFont="1" applyFill="1" applyBorder="1" applyAlignment="1">
      <alignment horizontal="center" vertical="center" wrapText="1"/>
      <protection/>
    </xf>
    <xf numFmtId="169" fontId="30" fillId="0" borderId="0" xfId="22" applyFont="1"/>
    <xf numFmtId="43" fontId="30" fillId="0" borderId="0" xfId="13494" applyNumberFormat="1">
      <alignment/>
      <protection/>
    </xf>
    <xf numFmtId="9" fontId="30" fillId="0" borderId="0" xfId="40" applyFont="1"/>
    <xf numFmtId="0" fontId="56" fillId="37" borderId="22" xfId="0" applyFont="1" applyFill="1" applyBorder="1" applyAlignment="1">
      <alignment horizontal="center" vertical="center" wrapText="1"/>
    </xf>
    <xf numFmtId="0" fontId="56" fillId="37" borderId="23" xfId="0" applyFont="1" applyFill="1" applyBorder="1" applyAlignment="1">
      <alignment horizontal="center" vertical="center" wrapText="1"/>
    </xf>
    <xf numFmtId="10" fontId="14" fillId="37" borderId="24" xfId="35" applyNumberFormat="1" applyFont="1" applyFill="1" applyBorder="1" applyAlignment="1">
      <alignment horizontal="center" vertical="center" wrapText="1"/>
      <protection/>
    </xf>
    <xf numFmtId="0" fontId="56" fillId="37" borderId="25" xfId="0" applyFont="1" applyFill="1" applyBorder="1" applyAlignment="1">
      <alignment horizontal="center" vertical="center" wrapText="1"/>
    </xf>
    <xf numFmtId="3" fontId="56" fillId="0" borderId="27"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182" fontId="14" fillId="0" borderId="27" xfId="13470" applyNumberFormat="1" applyFont="1" applyFill="1" applyBorder="1" applyAlignment="1">
      <alignment horizontal="center" vertical="center"/>
    </xf>
    <xf numFmtId="182" fontId="14" fillId="0" borderId="28" xfId="13470" applyNumberFormat="1" applyFont="1" applyFill="1" applyBorder="1" applyAlignment="1">
      <alignment horizontal="center" vertical="center"/>
    </xf>
    <xf numFmtId="182" fontId="14" fillId="0" borderId="1" xfId="13470" applyNumberFormat="1"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center" vertical="center"/>
    </xf>
    <xf numFmtId="0" fontId="14" fillId="14" borderId="27" xfId="0" applyFont="1" applyFill="1" applyBorder="1" applyAlignment="1">
      <alignment horizontal="center" vertical="center"/>
    </xf>
    <xf numFmtId="0" fontId="14" fillId="14" borderId="28" xfId="0" applyFont="1" applyFill="1" applyBorder="1" applyAlignment="1">
      <alignment horizontal="center" vertical="center"/>
    </xf>
    <xf numFmtId="0" fontId="14" fillId="14" borderId="1" xfId="0" applyFont="1" applyFill="1" applyBorder="1" applyAlignment="1">
      <alignment horizontal="center" vertical="center"/>
    </xf>
    <xf numFmtId="182" fontId="14" fillId="37" borderId="1" xfId="13470" applyNumberFormat="1" applyFont="1" applyFill="1" applyBorder="1" applyAlignment="1">
      <alignment horizontal="center" vertical="center"/>
    </xf>
    <xf numFmtId="173" fontId="56" fillId="0" borderId="1" xfId="0" applyNumberFormat="1" applyFont="1" applyBorder="1" applyAlignment="1">
      <alignment horizontal="center" vertical="center"/>
    </xf>
    <xf numFmtId="4" fontId="14" fillId="44" borderId="0" xfId="0" applyNumberFormat="1" applyFont="1" applyFill="1"/>
    <xf numFmtId="0" fontId="14" fillId="44" borderId="0" xfId="0" applyFont="1" applyFill="1"/>
    <xf numFmtId="0" fontId="14" fillId="0" borderId="0" xfId="0" applyFont="1"/>
    <xf numFmtId="4" fontId="14" fillId="0" borderId="0" xfId="0" applyNumberFormat="1" applyFont="1"/>
    <xf numFmtId="0" fontId="39" fillId="0" borderId="0" xfId="0" applyFont="1"/>
    <xf numFmtId="0" fontId="79" fillId="52" borderId="52" xfId="13494" applyFont="1" applyFill="1" applyBorder="1" applyAlignment="1">
      <alignment horizontal="center" vertical="center"/>
      <protection/>
    </xf>
    <xf numFmtId="0" fontId="79" fillId="53" borderId="53" xfId="13494" applyFont="1" applyFill="1" applyBorder="1" applyAlignment="1">
      <alignment horizontal="center" vertical="center"/>
      <protection/>
    </xf>
    <xf numFmtId="0" fontId="79" fillId="52" borderId="54" xfId="13494" applyFont="1" applyFill="1" applyBorder="1" applyAlignment="1">
      <alignment horizontal="center" vertical="center"/>
      <protection/>
    </xf>
    <xf numFmtId="0" fontId="80" fillId="54" borderId="55" xfId="13494" applyFont="1" applyFill="1" applyBorder="1" applyAlignment="1">
      <alignment horizontal="center" vertical="center"/>
      <protection/>
    </xf>
    <xf numFmtId="0" fontId="79" fillId="53" borderId="56" xfId="13494" applyFont="1" applyFill="1" applyBorder="1" applyAlignment="1">
      <alignment horizontal="center" vertical="center"/>
      <protection/>
    </xf>
    <xf numFmtId="0" fontId="80" fillId="54" borderId="57" xfId="13494" applyFont="1" applyFill="1" applyBorder="1" applyAlignment="1">
      <alignment horizontal="center" vertical="center"/>
      <protection/>
    </xf>
    <xf numFmtId="0" fontId="79" fillId="53" borderId="58" xfId="13494" applyFont="1" applyFill="1" applyBorder="1" applyAlignment="1">
      <alignment horizontal="center" vertical="center"/>
      <protection/>
    </xf>
    <xf numFmtId="0" fontId="80" fillId="54" borderId="59" xfId="13494" applyFont="1" applyFill="1" applyBorder="1" applyAlignment="1">
      <alignment horizontal="center" vertical="center"/>
      <protection/>
    </xf>
    <xf numFmtId="0" fontId="79" fillId="52" borderId="30" xfId="13494" applyFont="1" applyFill="1" applyBorder="1" applyAlignment="1">
      <alignment horizontal="center" vertical="center"/>
      <protection/>
    </xf>
    <xf numFmtId="0" fontId="79" fillId="53" borderId="60" xfId="13494" applyFont="1" applyFill="1" applyBorder="1" applyAlignment="1">
      <alignment horizontal="center" vertical="center"/>
      <protection/>
    </xf>
    <xf numFmtId="0" fontId="80" fillId="54" borderId="61" xfId="13494" applyFont="1" applyFill="1" applyBorder="1" applyAlignment="1">
      <alignment horizontal="center" vertical="center"/>
      <protection/>
    </xf>
    <xf numFmtId="0" fontId="79" fillId="52" borderId="62" xfId="13494" applyFont="1" applyFill="1" applyBorder="1" applyAlignment="1">
      <alignment horizontal="center" vertical="center"/>
      <protection/>
    </xf>
    <xf numFmtId="0" fontId="80" fillId="54" borderId="63" xfId="13494" applyFont="1" applyFill="1" applyBorder="1" applyAlignment="1">
      <alignment horizontal="center" vertical="center"/>
      <protection/>
    </xf>
    <xf numFmtId="0" fontId="79" fillId="53" borderId="64" xfId="13494" applyFont="1" applyFill="1" applyBorder="1" applyAlignment="1">
      <alignment horizontal="center" vertical="center"/>
      <protection/>
    </xf>
    <xf numFmtId="0" fontId="80" fillId="54" borderId="65" xfId="13494" applyFont="1" applyFill="1" applyBorder="1" applyAlignment="1">
      <alignment horizontal="center" vertical="center"/>
      <protection/>
    </xf>
    <xf numFmtId="0" fontId="80" fillId="54" borderId="66" xfId="13494" applyFont="1" applyFill="1" applyBorder="1" applyAlignment="1">
      <alignment horizontal="center" vertical="center"/>
      <protection/>
    </xf>
    <xf numFmtId="0" fontId="79" fillId="53" borderId="67" xfId="13494" applyFont="1" applyFill="1" applyBorder="1" applyAlignment="1">
      <alignment horizontal="center" vertical="center"/>
      <protection/>
    </xf>
    <xf numFmtId="173" fontId="0" fillId="0" borderId="0" xfId="40" applyNumberFormat="1" applyFont="1"/>
    <xf numFmtId="173" fontId="19" fillId="0" borderId="18" xfId="35" applyNumberFormat="1" applyFont="1" applyFill="1" applyBorder="1" applyAlignment="1">
      <alignment horizontal="center" vertical="center" wrapText="1"/>
      <protection/>
    </xf>
    <xf numFmtId="169" fontId="0" fillId="0" borderId="0" xfId="22" applyFont="1"/>
    <xf numFmtId="176" fontId="0" fillId="0" borderId="0" xfId="0" applyNumberFormat="1"/>
    <xf numFmtId="3" fontId="0" fillId="0" borderId="0" xfId="0" applyNumberFormat="1" applyAlignment="1">
      <alignment horizontal="center"/>
    </xf>
    <xf numFmtId="3" fontId="0" fillId="0" borderId="0" xfId="0" applyNumberFormat="1" applyAlignment="1">
      <alignment horizontal="center" vertical="top"/>
    </xf>
    <xf numFmtId="2" fontId="0" fillId="0" borderId="0" xfId="0" applyNumberFormat="1"/>
    <xf numFmtId="2" fontId="21" fillId="0" borderId="18" xfId="0" applyNumberFormat="1" applyFont="1" applyFill="1" applyBorder="1" applyAlignment="1">
      <alignment horizontal="center" vertical="center"/>
    </xf>
    <xf numFmtId="0" fontId="5" fillId="37" borderId="1" xfId="0" applyFont="1" applyFill="1" applyBorder="1" applyAlignment="1">
      <alignment horizontal="center" vertical="center" wrapText="1"/>
    </xf>
    <xf numFmtId="0" fontId="3" fillId="37" borderId="68"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56" fillId="37" borderId="24" xfId="0" applyFont="1" applyFill="1" applyBorder="1" applyAlignment="1">
      <alignment horizontal="center" vertical="center" wrapText="1"/>
    </xf>
    <xf numFmtId="10" fontId="16" fillId="0" borderId="10" xfId="35" applyNumberFormat="1" applyFont="1" applyFill="1" applyBorder="1" applyAlignment="1">
      <alignment horizontal="center" vertical="center" wrapText="1"/>
      <protection/>
    </xf>
    <xf numFmtId="10" fontId="17" fillId="0" borderId="10" xfId="35" applyNumberFormat="1" applyFont="1" applyFill="1" applyBorder="1" applyAlignment="1">
      <alignment horizontal="center" vertical="center" wrapText="1"/>
      <protection/>
    </xf>
    <xf numFmtId="10" fontId="16" fillId="0" borderId="1" xfId="35" applyNumberFormat="1" applyFont="1" applyFill="1" applyBorder="1" applyAlignment="1">
      <alignment horizontal="center" vertical="center" wrapText="1"/>
      <protection/>
    </xf>
    <xf numFmtId="10" fontId="16" fillId="0" borderId="18" xfId="35" applyNumberFormat="1" applyFont="1" applyFill="1" applyBorder="1" applyAlignment="1">
      <alignment horizontal="center" vertical="center" wrapText="1"/>
      <protection/>
    </xf>
    <xf numFmtId="10" fontId="17" fillId="0" borderId="18" xfId="35" applyNumberFormat="1" applyFont="1" applyFill="1" applyBorder="1" applyAlignment="1">
      <alignment horizontal="center" vertical="center" wrapText="1"/>
      <protection/>
    </xf>
    <xf numFmtId="10" fontId="74" fillId="0" borderId="18"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173" fontId="10" fillId="0" borderId="1" xfId="35" applyNumberFormat="1" applyFont="1" applyFill="1" applyBorder="1" applyAlignment="1">
      <alignment horizontal="center" vertical="center" wrapText="1"/>
      <protection/>
    </xf>
    <xf numFmtId="173" fontId="14" fillId="0" borderId="1" xfId="43" applyNumberFormat="1" applyFont="1" applyBorder="1" applyAlignment="1">
      <alignment horizontal="center" vertical="center" wrapText="1"/>
    </xf>
    <xf numFmtId="0" fontId="56" fillId="38" borderId="16" xfId="0" applyFont="1" applyFill="1" applyBorder="1" applyAlignment="1">
      <alignment horizontal="left" vertical="center" wrapText="1"/>
    </xf>
    <xf numFmtId="0" fontId="6" fillId="0" borderId="46"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18" xfId="0" applyFont="1" applyFill="1" applyBorder="1" applyAlignment="1">
      <alignment horizontal="center" vertical="center" wrapText="1"/>
    </xf>
    <xf numFmtId="9" fontId="6" fillId="0" borderId="47" xfId="40" applyFont="1" applyFill="1" applyBorder="1" applyAlignment="1">
      <alignment horizontal="center" vertical="center"/>
    </xf>
    <xf numFmtId="9" fontId="6" fillId="0" borderId="46" xfId="40" applyNumberFormat="1" applyFont="1" applyFill="1" applyBorder="1" applyAlignment="1">
      <alignment horizontal="center" vertical="center"/>
    </xf>
    <xf numFmtId="173" fontId="6" fillId="0" borderId="69" xfId="4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9" fontId="6" fillId="0" borderId="5" xfId="40" applyNumberFormat="1" applyFont="1" applyFill="1" applyBorder="1" applyAlignment="1">
      <alignment horizontal="center" vertical="center"/>
    </xf>
    <xf numFmtId="9" fontId="6" fillId="0" borderId="6" xfId="40" applyNumberFormat="1" applyFont="1" applyFill="1" applyBorder="1" applyAlignment="1">
      <alignment horizontal="center" vertical="center"/>
    </xf>
    <xf numFmtId="9" fontId="6" fillId="0" borderId="49" xfId="40" applyNumberFormat="1" applyFont="1" applyFill="1" applyBorder="1" applyAlignment="1">
      <alignment horizontal="center" vertical="center"/>
    </xf>
    <xf numFmtId="9" fontId="6" fillId="0" borderId="6" xfId="40" applyFont="1" applyFill="1" applyBorder="1" applyAlignment="1">
      <alignment horizontal="center" vertical="center"/>
    </xf>
    <xf numFmtId="9" fontId="6" fillId="0" borderId="69" xfId="40" applyNumberFormat="1" applyFont="1" applyFill="1" applyBorder="1" applyAlignment="1">
      <alignment horizontal="center" vertical="center"/>
    </xf>
    <xf numFmtId="9" fontId="6" fillId="0" borderId="45" xfId="40" applyNumberFormat="1" applyFont="1" applyFill="1" applyBorder="1" applyAlignment="1">
      <alignment horizontal="center" vertical="center"/>
    </xf>
    <xf numFmtId="0" fontId="6" fillId="0" borderId="45" xfId="0" applyFont="1" applyFill="1" applyBorder="1" applyAlignment="1">
      <alignment horizontal="justify" vertical="top" wrapText="1"/>
    </xf>
    <xf numFmtId="0" fontId="6" fillId="0" borderId="45" xfId="0" applyFont="1" applyFill="1" applyBorder="1" applyAlignment="1">
      <alignment horizontal="justify" vertical="center" wrapText="1"/>
    </xf>
    <xf numFmtId="0" fontId="6" fillId="0" borderId="47" xfId="0" applyFont="1" applyFill="1" applyBorder="1" applyAlignment="1">
      <alignment horizontal="justify" vertical="center" wrapText="1"/>
    </xf>
    <xf numFmtId="10" fontId="6" fillId="0" borderId="49" xfId="40" applyNumberFormat="1" applyFont="1" applyFill="1" applyBorder="1" applyAlignment="1">
      <alignment horizontal="center" vertical="center"/>
    </xf>
    <xf numFmtId="10" fontId="6" fillId="0" borderId="4" xfId="40" applyNumberFormat="1" applyFont="1" applyFill="1" applyBorder="1" applyAlignment="1">
      <alignment horizontal="center" vertical="center"/>
    </xf>
    <xf numFmtId="0" fontId="21" fillId="0" borderId="4" xfId="0" applyFont="1" applyFill="1" applyBorder="1" applyAlignment="1">
      <alignment horizontal="justify" vertical="center" wrapText="1"/>
    </xf>
    <xf numFmtId="0" fontId="6" fillId="0" borderId="5" xfId="0" applyFont="1" applyFill="1" applyBorder="1" applyAlignment="1">
      <alignment horizontal="center" vertical="center" wrapText="1"/>
    </xf>
    <xf numFmtId="173" fontId="5" fillId="0" borderId="44" xfId="40" applyNumberFormat="1" applyFont="1" applyFill="1" applyBorder="1" applyAlignment="1">
      <alignment horizontal="center" vertical="center" wrapText="1"/>
    </xf>
    <xf numFmtId="0" fontId="5" fillId="38" borderId="23"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70"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70" xfId="0" applyFont="1" applyFill="1" applyBorder="1" applyAlignment="1">
      <alignment horizontal="center" vertical="center" wrapText="1"/>
    </xf>
    <xf numFmtId="0" fontId="5" fillId="37" borderId="25"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xf>
    <xf numFmtId="3" fontId="5" fillId="0" borderId="71"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24" xfId="29"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wrapText="1"/>
    </xf>
    <xf numFmtId="176" fontId="65" fillId="0" borderId="24" xfId="0" applyNumberFormat="1" applyFont="1" applyFill="1" applyBorder="1" applyAlignment="1">
      <alignment horizontal="center" vertical="center"/>
    </xf>
    <xf numFmtId="9" fontId="5" fillId="0" borderId="71" xfId="40" applyNumberFormat="1" applyFont="1" applyFill="1" applyBorder="1" applyAlignment="1">
      <alignment horizontal="center" vertical="center" wrapText="1"/>
    </xf>
    <xf numFmtId="9" fontId="5" fillId="0" borderId="18" xfId="40" applyNumberFormat="1" applyFont="1" applyFill="1" applyBorder="1" applyAlignment="1">
      <alignment horizontal="center" vertical="center" wrapText="1"/>
    </xf>
    <xf numFmtId="173" fontId="21" fillId="0" borderId="1" xfId="40" applyNumberFormat="1" applyFont="1" applyFill="1" applyBorder="1" applyAlignment="1">
      <alignment horizontal="center" vertical="center" wrapText="1"/>
    </xf>
    <xf numFmtId="1" fontId="5" fillId="0" borderId="71" xfId="22" applyNumberFormat="1" applyFont="1" applyFill="1" applyBorder="1" applyAlignment="1">
      <alignment horizontal="center" vertical="center" wrapText="1"/>
    </xf>
    <xf numFmtId="2" fontId="5" fillId="0" borderId="18" xfId="40" applyNumberFormat="1" applyFont="1" applyFill="1" applyBorder="1" applyAlignment="1">
      <alignment horizontal="center" vertical="center" wrapText="1"/>
    </xf>
    <xf numFmtId="1" fontId="5" fillId="0" borderId="44" xfId="40" applyNumberFormat="1" applyFont="1" applyFill="1" applyBorder="1" applyAlignment="1">
      <alignment horizontal="center" vertical="center" wrapText="1"/>
    </xf>
    <xf numFmtId="0" fontId="65" fillId="0" borderId="4" xfId="0" applyFont="1" applyFill="1" applyBorder="1" applyAlignment="1">
      <alignment horizontal="center" vertical="center"/>
    </xf>
    <xf numFmtId="176" fontId="46" fillId="36" borderId="72" xfId="0" applyNumberFormat="1" applyFont="1" applyFill="1" applyBorder="1" applyAlignment="1">
      <alignment horizontal="center"/>
    </xf>
    <xf numFmtId="176" fontId="46" fillId="36" borderId="49" xfId="0" applyNumberFormat="1" applyFont="1" applyFill="1" applyBorder="1" applyAlignment="1">
      <alignment horizontal="center"/>
    </xf>
    <xf numFmtId="176" fontId="21" fillId="0" borderId="18" xfId="0" applyNumberFormat="1" applyFont="1" applyFill="1" applyBorder="1" applyAlignment="1">
      <alignment vertical="center"/>
    </xf>
    <xf numFmtId="3" fontId="5" fillId="0" borderId="73" xfId="29" applyNumberFormat="1" applyFont="1" applyFill="1" applyBorder="1" applyAlignment="1">
      <alignment horizontal="center" vertical="center" wrapText="1"/>
    </xf>
    <xf numFmtId="176" fontId="21" fillId="0" borderId="4" xfId="0" applyNumberFormat="1" applyFont="1" applyFill="1" applyBorder="1" applyAlignment="1">
      <alignment vertical="center"/>
    </xf>
    <xf numFmtId="3" fontId="5" fillId="0" borderId="5" xfId="0" applyNumberFormat="1" applyFont="1" applyFill="1" applyBorder="1" applyAlignment="1">
      <alignment horizontal="center" vertical="center" wrapText="1"/>
    </xf>
    <xf numFmtId="173" fontId="21" fillId="0" borderId="24" xfId="40" applyNumberFormat="1" applyFont="1" applyFill="1" applyBorder="1" applyAlignment="1">
      <alignment horizontal="center" vertical="center" wrapText="1"/>
    </xf>
    <xf numFmtId="0" fontId="8" fillId="37" borderId="12" xfId="0" applyFont="1" applyFill="1" applyBorder="1" applyAlignment="1">
      <alignment horizontal="left" vertical="center" wrapText="1"/>
    </xf>
    <xf numFmtId="0" fontId="8" fillId="37" borderId="74" xfId="0" applyFont="1" applyFill="1" applyBorder="1" applyAlignment="1">
      <alignment horizontal="left" vertical="center" wrapText="1"/>
    </xf>
    <xf numFmtId="0" fontId="5" fillId="37" borderId="71"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6" xfId="0" applyFont="1" applyFill="1" applyBorder="1" applyAlignment="1">
      <alignment horizontal="center" vertical="center" wrapText="1"/>
    </xf>
    <xf numFmtId="0" fontId="5" fillId="37" borderId="75"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77" xfId="0" applyFont="1" applyFill="1" applyBorder="1" applyAlignment="1">
      <alignment horizontal="center" vertical="center" wrapText="1"/>
    </xf>
    <xf numFmtId="0" fontId="5" fillId="37" borderId="73"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5"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 xfId="0" applyFont="1" applyFill="1" applyBorder="1" applyAlignment="1">
      <alignment horizontal="center" vertical="center" wrapText="1"/>
    </xf>
    <xf numFmtId="0" fontId="5" fillId="37" borderId="4" xfId="0" applyFont="1" applyFill="1" applyBorder="1" applyAlignment="1">
      <alignment horizontal="center" vertical="center" wrapText="1"/>
    </xf>
    <xf numFmtId="0" fontId="25" fillId="37" borderId="12" xfId="0" applyFont="1" applyFill="1" applyBorder="1" applyAlignment="1">
      <alignment horizontal="center" vertical="center" wrapText="1"/>
    </xf>
    <xf numFmtId="0" fontId="25" fillId="37" borderId="74" xfId="0" applyFont="1" applyFill="1" applyBorder="1" applyAlignment="1">
      <alignment horizontal="center" vertical="center" wrapText="1"/>
    </xf>
    <xf numFmtId="0" fontId="25" fillId="37" borderId="78" xfId="0" applyFont="1" applyFill="1" applyBorder="1" applyAlignment="1">
      <alignment horizontal="center" vertical="center" wrapText="1"/>
    </xf>
    <xf numFmtId="0" fontId="25" fillId="36" borderId="79" xfId="0" applyFont="1" applyFill="1" applyBorder="1" applyAlignment="1">
      <alignment horizontal="left" vertical="center" wrapText="1"/>
    </xf>
    <xf numFmtId="0" fontId="26" fillId="0" borderId="22" xfId="0" applyFont="1" applyFill="1" applyBorder="1" applyAlignment="1">
      <alignment horizontal="center"/>
    </xf>
    <xf numFmtId="0" fontId="26" fillId="0" borderId="80" xfId="0" applyFont="1" applyFill="1" applyBorder="1" applyAlignment="1">
      <alignment horizontal="center"/>
    </xf>
    <xf numFmtId="0" fontId="26" fillId="0" borderId="81" xfId="0" applyFont="1" applyFill="1" applyBorder="1" applyAlignment="1">
      <alignment horizontal="center"/>
    </xf>
    <xf numFmtId="0" fontId="26" fillId="0" borderId="0" xfId="0" applyFont="1" applyFill="1" applyBorder="1" applyAlignment="1">
      <alignment horizontal="center"/>
    </xf>
    <xf numFmtId="0" fontId="26" fillId="0" borderId="7" xfId="0" applyFont="1" applyFill="1" applyBorder="1" applyAlignment="1">
      <alignment horizontal="center"/>
    </xf>
    <xf numFmtId="0" fontId="26" fillId="0" borderId="8" xfId="0" applyFont="1" applyFill="1" applyBorder="1" applyAlignment="1">
      <alignment horizontal="center"/>
    </xf>
    <xf numFmtId="0" fontId="54" fillId="37" borderId="82" xfId="0" applyFont="1" applyFill="1" applyBorder="1" applyAlignment="1">
      <alignment horizontal="center" vertical="center" wrapText="1"/>
    </xf>
    <xf numFmtId="0" fontId="54" fillId="37" borderId="83" xfId="0" applyFont="1" applyFill="1" applyBorder="1" applyAlignment="1">
      <alignment horizontal="center" vertical="center" wrapText="1"/>
    </xf>
    <xf numFmtId="0" fontId="54" fillId="37" borderId="84" xfId="0" applyFont="1" applyFill="1" applyBorder="1" applyAlignment="1">
      <alignment horizontal="center" vertical="center" wrapText="1"/>
    </xf>
    <xf numFmtId="0" fontId="5" fillId="37" borderId="85" xfId="0" applyFont="1" applyFill="1" applyBorder="1" applyAlignment="1">
      <alignment horizontal="center" vertical="center" wrapText="1"/>
    </xf>
    <xf numFmtId="0" fontId="5" fillId="37" borderId="86" xfId="0" applyFont="1" applyFill="1" applyBorder="1" applyAlignment="1">
      <alignment horizontal="center" vertical="center"/>
    </xf>
    <xf numFmtId="0" fontId="5" fillId="37" borderId="18" xfId="0" applyFont="1" applyFill="1" applyBorder="1" applyAlignment="1" applyProtection="1">
      <alignment horizontal="center" vertical="center" wrapText="1"/>
      <protection locked="0"/>
    </xf>
    <xf numFmtId="0" fontId="5" fillId="37" borderId="1" xfId="0" applyFont="1" applyFill="1" applyBorder="1" applyAlignment="1" applyProtection="1">
      <alignment horizontal="center" vertical="center" wrapText="1"/>
      <protection locked="0"/>
    </xf>
    <xf numFmtId="0" fontId="5" fillId="37" borderId="4" xfId="0" applyFont="1" applyFill="1" applyBorder="1" applyAlignment="1" applyProtection="1">
      <alignment horizontal="center" vertical="center" wrapText="1"/>
      <protection locked="0"/>
    </xf>
    <xf numFmtId="0" fontId="5" fillId="38" borderId="79" xfId="0" applyFont="1" applyFill="1" applyBorder="1" applyAlignment="1">
      <alignment horizontal="center" vertical="center" wrapText="1"/>
    </xf>
    <xf numFmtId="0" fontId="5" fillId="38" borderId="87" xfId="0" applyFont="1" applyFill="1" applyBorder="1" applyAlignment="1">
      <alignment horizontal="center" vertical="center" wrapText="1"/>
    </xf>
    <xf numFmtId="0" fontId="5" fillId="38" borderId="70" xfId="0" applyFont="1" applyFill="1" applyBorder="1" applyAlignment="1">
      <alignment horizontal="center" vertical="center"/>
    </xf>
    <xf numFmtId="0" fontId="5" fillId="38" borderId="24" xfId="0" applyFont="1" applyFill="1" applyBorder="1" applyAlignment="1">
      <alignment horizontal="center" vertical="center"/>
    </xf>
    <xf numFmtId="0" fontId="5" fillId="37" borderId="22" xfId="0" applyFont="1" applyFill="1" applyBorder="1" applyAlignment="1">
      <alignment horizontal="center" vertical="center"/>
    </xf>
    <xf numFmtId="0" fontId="5" fillId="37" borderId="74" xfId="0" applyFont="1" applyFill="1" applyBorder="1" applyAlignment="1">
      <alignment horizontal="center" vertical="center"/>
    </xf>
    <xf numFmtId="0" fontId="5" fillId="37" borderId="78"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88" xfId="0" applyFont="1" applyFill="1" applyBorder="1" applyAlignment="1">
      <alignment horizontal="center" vertical="center"/>
    </xf>
    <xf numFmtId="0" fontId="5" fillId="37" borderId="89" xfId="0" applyFont="1" applyFill="1" applyBorder="1" applyAlignment="1">
      <alignment horizontal="center" vertical="center"/>
    </xf>
    <xf numFmtId="0" fontId="8" fillId="0" borderId="87"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5" fillId="37" borderId="73" xfId="0" applyFont="1" applyFill="1" applyBorder="1" applyAlignment="1" applyProtection="1">
      <alignment horizontal="center" vertical="center" wrapText="1"/>
      <protection locked="0"/>
    </xf>
    <xf numFmtId="0" fontId="5" fillId="37" borderId="27" xfId="0" applyFont="1" applyFill="1" applyBorder="1" applyAlignment="1" applyProtection="1">
      <alignment horizontal="center" vertical="center" wrapText="1"/>
      <protection locked="0"/>
    </xf>
    <xf numFmtId="0" fontId="5" fillId="37" borderId="5" xfId="0" applyFont="1" applyFill="1" applyBorder="1" applyAlignment="1" applyProtection="1">
      <alignment horizontal="center" vertical="center" wrapText="1"/>
      <protection locked="0"/>
    </xf>
    <xf numFmtId="0" fontId="5" fillId="37" borderId="86" xfId="0" applyFont="1" applyFill="1" applyBorder="1" applyAlignment="1">
      <alignment horizontal="center" vertical="center" wrapText="1"/>
    </xf>
    <xf numFmtId="0" fontId="5" fillId="37" borderId="91"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49"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2" fillId="51" borderId="1" xfId="0" applyFont="1" applyFill="1" applyBorder="1" applyAlignment="1">
      <alignment horizontal="center" vertical="center"/>
    </xf>
    <xf numFmtId="0" fontId="22" fillId="51" borderId="1"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 xfId="0" applyBorder="1" applyAlignment="1">
      <alignment horizontal="center"/>
    </xf>
    <xf numFmtId="0" fontId="14" fillId="0" borderId="23"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92" xfId="0" applyFont="1" applyBorder="1" applyAlignment="1">
      <alignment horizontal="center" vertical="center" wrapText="1"/>
    </xf>
    <xf numFmtId="0" fontId="56" fillId="0" borderId="1" xfId="0" applyFont="1" applyBorder="1" applyAlignment="1">
      <alignment vertical="center" wrapText="1"/>
    </xf>
    <xf numFmtId="0" fontId="58" fillId="0" borderId="16" xfId="0" applyFont="1" applyBorder="1" applyAlignment="1">
      <alignment horizontal="center" vertical="center"/>
    </xf>
    <xf numFmtId="0" fontId="58" fillId="0" borderId="93" xfId="0" applyFont="1" applyBorder="1" applyAlignment="1">
      <alignment horizontal="center" vertical="center"/>
    </xf>
    <xf numFmtId="0" fontId="58" fillId="0" borderId="28" xfId="0" applyFont="1" applyBorder="1" applyAlignment="1">
      <alignment horizontal="center" vertical="center"/>
    </xf>
    <xf numFmtId="3" fontId="14" fillId="37" borderId="24" xfId="0" applyNumberFormat="1" applyFont="1" applyFill="1" applyBorder="1" applyAlignment="1">
      <alignment horizontal="center" vertical="center" wrapText="1"/>
    </xf>
    <xf numFmtId="0" fontId="14" fillId="37" borderId="45"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2" fillId="37" borderId="24" xfId="0" applyFont="1" applyFill="1" applyBorder="1" applyAlignment="1">
      <alignment horizontal="center" vertical="center"/>
    </xf>
    <xf numFmtId="0" fontId="22" fillId="37" borderId="45" xfId="0" applyFont="1" applyFill="1" applyBorder="1" applyAlignment="1">
      <alignment horizontal="center" vertical="center"/>
    </xf>
    <xf numFmtId="0" fontId="22" fillId="37" borderId="10" xfId="0" applyFont="1" applyFill="1" applyBorder="1" applyAlignment="1">
      <alignment horizontal="center" vertical="center"/>
    </xf>
    <xf numFmtId="0" fontId="22" fillId="37" borderId="24" xfId="0" applyFont="1" applyFill="1" applyBorder="1" applyAlignment="1">
      <alignment horizontal="center" vertical="center" wrapText="1"/>
    </xf>
    <xf numFmtId="0" fontId="22" fillId="37" borderId="45" xfId="0" applyFont="1" applyFill="1" applyBorder="1" applyAlignment="1">
      <alignment horizontal="center" vertical="center" wrapText="1"/>
    </xf>
    <xf numFmtId="0" fontId="22" fillId="37" borderId="10" xfId="0" applyFont="1" applyFill="1" applyBorder="1" applyAlignment="1">
      <alignment horizontal="center" vertical="center" wrapText="1"/>
    </xf>
    <xf numFmtId="3" fontId="22" fillId="37" borderId="24" xfId="0" applyNumberFormat="1" applyFont="1" applyFill="1" applyBorder="1" applyAlignment="1">
      <alignment horizontal="center" vertical="center"/>
    </xf>
    <xf numFmtId="0" fontId="14" fillId="0" borderId="23" xfId="0" applyFont="1" applyBorder="1" applyAlignment="1">
      <alignment vertical="center" wrapText="1"/>
    </xf>
    <xf numFmtId="0" fontId="14" fillId="0" borderId="46" xfId="0" applyFont="1" applyBorder="1" applyAlignment="1">
      <alignment vertical="center" wrapText="1"/>
    </xf>
    <xf numFmtId="0" fontId="14" fillId="0" borderId="92" xfId="0" applyFont="1" applyBorder="1" applyAlignment="1">
      <alignment vertical="center" wrapText="1"/>
    </xf>
    <xf numFmtId="0" fontId="59" fillId="45" borderId="16" xfId="0" applyFont="1" applyFill="1" applyBorder="1" applyAlignment="1">
      <alignment horizontal="center" vertical="center"/>
    </xf>
    <xf numFmtId="0" fontId="59" fillId="45" borderId="93" xfId="0" applyFont="1" applyFill="1" applyBorder="1" applyAlignment="1">
      <alignment horizontal="center" vertical="center"/>
    </xf>
    <xf numFmtId="0" fontId="59" fillId="45" borderId="28" xfId="0" applyFont="1" applyFill="1" applyBorder="1" applyAlignment="1">
      <alignment horizontal="center" vertical="center"/>
    </xf>
    <xf numFmtId="0" fontId="59" fillId="45" borderId="16" xfId="0" applyFont="1" applyFill="1" applyBorder="1" applyAlignment="1">
      <alignment horizontal="center" vertical="center" wrapText="1"/>
    </xf>
    <xf numFmtId="0" fontId="59" fillId="45" borderId="93"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2" fillId="37" borderId="92"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44" xfId="0" applyFont="1" applyFill="1" applyBorder="1" applyAlignment="1">
      <alignment horizontal="center" vertical="center" wrapText="1"/>
    </xf>
    <xf numFmtId="0" fontId="12" fillId="37" borderId="1" xfId="0" applyFont="1" applyFill="1" applyBorder="1" applyAlignment="1">
      <alignment horizontal="center" vertical="center" wrapText="1"/>
    </xf>
    <xf numFmtId="0" fontId="12" fillId="37" borderId="6" xfId="0" applyFont="1" applyFill="1" applyBorder="1" applyAlignment="1">
      <alignment horizontal="center" vertical="center" wrapText="1"/>
    </xf>
    <xf numFmtId="0" fontId="12" fillId="37" borderId="4"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14" fillId="37" borderId="46" xfId="0" applyFont="1" applyFill="1" applyBorder="1" applyAlignment="1">
      <alignment horizontal="center" vertical="center" wrapText="1"/>
    </xf>
    <xf numFmtId="0" fontId="14" fillId="37" borderId="92"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22" fillId="37" borderId="23" xfId="0" applyFont="1" applyFill="1" applyBorder="1" applyAlignment="1">
      <alignment horizontal="center" vertical="center"/>
    </xf>
    <xf numFmtId="0" fontId="22" fillId="37" borderId="46" xfId="0" applyFont="1" applyFill="1" applyBorder="1" applyAlignment="1">
      <alignment horizontal="center" vertical="center"/>
    </xf>
    <xf numFmtId="0" fontId="22" fillId="37" borderId="92" xfId="0" applyFont="1" applyFill="1" applyBorder="1" applyAlignment="1">
      <alignment horizontal="center" vertical="center"/>
    </xf>
    <xf numFmtId="3" fontId="14" fillId="0" borderId="70" xfId="0" applyNumberFormat="1" applyFont="1" applyBorder="1" applyAlignment="1">
      <alignment horizontal="center" vertical="center"/>
    </xf>
    <xf numFmtId="3" fontId="14" fillId="0" borderId="69" xfId="0" applyNumberFormat="1" applyFont="1" applyBorder="1" applyAlignment="1">
      <alignment horizontal="center" vertical="center"/>
    </xf>
    <xf numFmtId="3" fontId="14" fillId="0" borderId="72" xfId="0" applyNumberFormat="1" applyFont="1" applyBorder="1" applyAlignment="1">
      <alignment horizontal="center" vertical="center"/>
    </xf>
    <xf numFmtId="0" fontId="57" fillId="37" borderId="24" xfId="0" applyFont="1" applyFill="1" applyBorder="1" applyAlignment="1">
      <alignment horizontal="center" vertical="center" wrapText="1"/>
    </xf>
    <xf numFmtId="0" fontId="57" fillId="37" borderId="45" xfId="0" applyFont="1" applyFill="1" applyBorder="1" applyAlignment="1">
      <alignment horizontal="center" vertical="center" wrapText="1"/>
    </xf>
    <xf numFmtId="0" fontId="57" fillId="37" borderId="10" xfId="0" applyFont="1" applyFill="1" applyBorder="1" applyAlignment="1">
      <alignment horizontal="center" vertical="center" wrapText="1"/>
    </xf>
    <xf numFmtId="3" fontId="14" fillId="0" borderId="24" xfId="0" applyNumberFormat="1" applyFont="1" applyBorder="1" applyAlignment="1">
      <alignment horizontal="center" vertical="center"/>
    </xf>
    <xf numFmtId="3" fontId="14" fillId="0" borderId="45" xfId="0" applyNumberFormat="1" applyFont="1" applyBorder="1" applyAlignment="1">
      <alignment horizontal="center" vertical="center"/>
    </xf>
    <xf numFmtId="3" fontId="14" fillId="0" borderId="10" xfId="0" applyNumberFormat="1" applyFont="1" applyBorder="1" applyAlignment="1">
      <alignment horizontal="center" vertical="center"/>
    </xf>
    <xf numFmtId="0" fontId="3" fillId="37" borderId="22" xfId="0" applyFont="1" applyFill="1" applyBorder="1" applyAlignment="1">
      <alignment horizontal="center" vertical="center" wrapText="1"/>
    </xf>
    <xf numFmtId="0" fontId="3" fillId="37" borderId="81" xfId="0" applyFont="1" applyFill="1" applyBorder="1" applyAlignment="1">
      <alignment horizontal="center" vertical="center" wrapText="1"/>
    </xf>
    <xf numFmtId="0" fontId="0" fillId="0" borderId="22"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0" xfId="0" applyAlignment="1">
      <alignment horizontal="center"/>
    </xf>
    <xf numFmtId="0" fontId="22" fillId="37" borderId="1" xfId="0" applyFont="1" applyFill="1" applyBorder="1" applyAlignment="1">
      <alignment horizontal="center" vertical="center"/>
    </xf>
    <xf numFmtId="0" fontId="9" fillId="37" borderId="24" xfId="0" applyFont="1" applyFill="1" applyBorder="1" applyAlignment="1">
      <alignment horizontal="center" vertical="center" wrapText="1"/>
    </xf>
    <xf numFmtId="0" fontId="9" fillId="44" borderId="22" xfId="0" applyFont="1" applyFill="1" applyBorder="1" applyAlignment="1">
      <alignment horizontal="left" vertical="center" wrapText="1"/>
    </xf>
    <xf numFmtId="0" fontId="9" fillId="44" borderId="80" xfId="0" applyFont="1" applyFill="1" applyBorder="1" applyAlignment="1">
      <alignment horizontal="left" vertical="center" wrapText="1"/>
    </xf>
    <xf numFmtId="0" fontId="9" fillId="44" borderId="94" xfId="0" applyFont="1" applyFill="1" applyBorder="1" applyAlignment="1">
      <alignment horizontal="left" vertical="center" wrapText="1"/>
    </xf>
    <xf numFmtId="0" fontId="9" fillId="44" borderId="22" xfId="0" applyFont="1" applyFill="1" applyBorder="1" applyAlignment="1">
      <alignment horizontal="left" vertical="center"/>
    </xf>
    <xf numFmtId="0" fontId="9" fillId="44" borderId="80" xfId="0" applyFont="1" applyFill="1" applyBorder="1" applyAlignment="1">
      <alignment horizontal="left" vertical="center"/>
    </xf>
    <xf numFmtId="0" fontId="9" fillId="44" borderId="94" xfId="0" applyFont="1" applyFill="1" applyBorder="1" applyAlignment="1">
      <alignment horizontal="left" vertical="center"/>
    </xf>
    <xf numFmtId="0" fontId="8" fillId="37" borderId="87" xfId="0" applyFont="1" applyFill="1" applyBorder="1" applyAlignment="1">
      <alignment horizontal="left" vertical="center"/>
    </xf>
    <xf numFmtId="0" fontId="8" fillId="37" borderId="88" xfId="0" applyFont="1" applyFill="1" applyBorder="1" applyAlignment="1">
      <alignment horizontal="left" vertical="center"/>
    </xf>
    <xf numFmtId="0" fontId="8" fillId="37" borderId="89" xfId="0" applyFont="1" applyFill="1" applyBorder="1" applyAlignment="1">
      <alignment horizontal="left" vertical="center"/>
    </xf>
    <xf numFmtId="0" fontId="8" fillId="36" borderId="95" xfId="0" applyFont="1" applyFill="1" applyBorder="1" applyAlignment="1">
      <alignment horizontal="center" vertical="center"/>
    </xf>
    <xf numFmtId="0" fontId="8" fillId="36" borderId="96" xfId="0" applyFont="1" applyFill="1" applyBorder="1" applyAlignment="1">
      <alignment horizontal="center" vertical="center"/>
    </xf>
    <xf numFmtId="0" fontId="8" fillId="36" borderId="97" xfId="0" applyFont="1" applyFill="1" applyBorder="1" applyAlignment="1">
      <alignment horizontal="center" vertical="center"/>
    </xf>
    <xf numFmtId="0" fontId="3" fillId="37" borderId="74" xfId="0" applyFont="1" applyFill="1" applyBorder="1" applyAlignment="1">
      <alignment horizontal="center" vertical="center" wrapText="1"/>
    </xf>
    <xf numFmtId="0" fontId="3" fillId="37" borderId="78"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92"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68" xfId="0" applyFont="1" applyFill="1" applyBorder="1" applyAlignment="1">
      <alignment horizontal="center" vertical="center" wrapText="1"/>
    </xf>
    <xf numFmtId="0" fontId="3" fillId="37" borderId="72" xfId="0" applyFont="1" applyFill="1" applyBorder="1" applyAlignment="1">
      <alignment horizontal="center" vertical="center" wrapText="1"/>
    </xf>
    <xf numFmtId="0" fontId="3" fillId="37" borderId="98" xfId="0" applyFont="1" applyFill="1" applyBorder="1" applyAlignment="1">
      <alignment horizontal="center" vertical="center" wrapText="1"/>
    </xf>
    <xf numFmtId="0" fontId="3" fillId="37" borderId="99"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8" fillId="37" borderId="87" xfId="0" applyFont="1" applyFill="1" applyBorder="1" applyAlignment="1">
      <alignment horizontal="left" vertical="center" wrapText="1"/>
    </xf>
    <xf numFmtId="0" fontId="8" fillId="37" borderId="88" xfId="0" applyFont="1" applyFill="1" applyBorder="1" applyAlignment="1">
      <alignment horizontal="left" vertical="center" wrapText="1"/>
    </xf>
    <xf numFmtId="0" fontId="8" fillId="37" borderId="89" xfId="0" applyFont="1" applyFill="1" applyBorder="1" applyAlignment="1">
      <alignment horizontal="left" vertical="center" wrapText="1"/>
    </xf>
    <xf numFmtId="0" fontId="8" fillId="36" borderId="95" xfId="0" applyFont="1" applyFill="1" applyBorder="1" applyAlignment="1">
      <alignment horizontal="center" vertical="center" wrapText="1"/>
    </xf>
    <xf numFmtId="0" fontId="8" fillId="36" borderId="96" xfId="0" applyFont="1" applyFill="1" applyBorder="1" applyAlignment="1">
      <alignment horizontal="center" vertical="center" wrapText="1"/>
    </xf>
    <xf numFmtId="0" fontId="8" fillId="36" borderId="97" xfId="0" applyFont="1" applyFill="1" applyBorder="1" applyAlignment="1">
      <alignment horizontal="center" vertical="center" wrapText="1"/>
    </xf>
    <xf numFmtId="0" fontId="27" fillId="37" borderId="7" xfId="38" applyFont="1" applyFill="1" applyBorder="1" applyAlignment="1">
      <alignment horizontal="left" vertical="center" wrapText="1"/>
      <protection/>
    </xf>
    <xf numFmtId="0" fontId="27" fillId="37" borderId="8" xfId="38" applyFont="1" applyFill="1" applyBorder="1" applyAlignment="1">
      <alignment horizontal="left" vertical="center" wrapText="1"/>
      <protection/>
    </xf>
    <xf numFmtId="0" fontId="27" fillId="37" borderId="90" xfId="38" applyFont="1" applyFill="1" applyBorder="1" applyAlignment="1">
      <alignment horizontal="left" vertical="center" wrapText="1"/>
      <protection/>
    </xf>
    <xf numFmtId="0" fontId="9" fillId="44" borderId="95" xfId="0" applyFont="1" applyFill="1" applyBorder="1" applyAlignment="1">
      <alignment horizontal="center" vertical="center" wrapText="1"/>
    </xf>
    <xf numFmtId="0" fontId="9" fillId="44" borderId="96" xfId="0" applyFont="1" applyFill="1" applyBorder="1" applyAlignment="1">
      <alignment horizontal="center" vertical="center" wrapText="1"/>
    </xf>
    <xf numFmtId="0" fontId="9" fillId="44" borderId="97" xfId="0" applyFont="1" applyFill="1" applyBorder="1" applyAlignment="1">
      <alignment horizontal="center" vertical="center" wrapText="1"/>
    </xf>
    <xf numFmtId="0" fontId="27" fillId="0" borderId="87" xfId="38" applyFont="1" applyBorder="1" applyAlignment="1">
      <alignment horizontal="center" vertical="center" wrapText="1"/>
      <protection/>
    </xf>
    <xf numFmtId="0" fontId="27" fillId="0" borderId="88" xfId="38" applyFont="1" applyBorder="1" applyAlignment="1">
      <alignment horizontal="center" vertical="center" wrapText="1"/>
      <protection/>
    </xf>
    <xf numFmtId="0" fontId="27" fillId="0" borderId="89" xfId="38" applyFont="1" applyBorder="1" applyAlignment="1">
      <alignment horizontal="center" vertical="center" wrapText="1"/>
      <protection/>
    </xf>
    <xf numFmtId="0" fontId="3"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10" xfId="38" applyFont="1" applyFill="1" applyBorder="1" applyAlignment="1">
      <alignment horizontal="center" vertical="center" wrapText="1"/>
      <protection/>
    </xf>
    <xf numFmtId="0" fontId="3" fillId="37" borderId="24" xfId="38" applyFont="1" applyFill="1" applyBorder="1" applyAlignment="1">
      <alignment horizontal="center" vertical="center" wrapText="1"/>
      <protection/>
    </xf>
    <xf numFmtId="0" fontId="3" fillId="37" borderId="15"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1" xfId="0" applyFont="1" applyFill="1" applyBorder="1" applyAlignment="1">
      <alignment horizontal="justify" vertical="center"/>
    </xf>
    <xf numFmtId="0" fontId="21" fillId="0" borderId="24" xfId="0" applyFont="1" applyFill="1" applyBorder="1" applyAlignment="1">
      <alignment horizontal="justify" vertical="center"/>
    </xf>
    <xf numFmtId="0" fontId="21" fillId="0" borderId="73"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5" fillId="0" borderId="18" xfId="0" applyFont="1" applyFill="1" applyBorder="1" applyAlignment="1">
      <alignment horizontal="justify" vertical="center" wrapText="1"/>
    </xf>
    <xf numFmtId="0" fontId="75" fillId="0" borderId="1" xfId="0" applyFont="1" applyFill="1" applyBorder="1" applyAlignment="1">
      <alignment horizontal="justify" vertical="center"/>
    </xf>
    <xf numFmtId="0" fontId="75" fillId="0" borderId="24" xfId="0" applyFont="1" applyFill="1" applyBorder="1" applyAlignment="1">
      <alignment horizontal="justify" vertical="center"/>
    </xf>
    <xf numFmtId="0" fontId="4" fillId="37" borderId="81" xfId="0" applyFont="1" applyFill="1" applyBorder="1" applyAlignment="1" applyProtection="1">
      <alignment horizontal="center" vertical="center" wrapText="1"/>
      <protection locked="0"/>
    </xf>
    <xf numFmtId="0" fontId="4" fillId="37" borderId="0" xfId="0" applyFont="1" applyFill="1" applyBorder="1" applyAlignment="1" applyProtection="1">
      <alignment horizontal="center" vertical="center" wrapText="1"/>
      <protection locked="0"/>
    </xf>
    <xf numFmtId="0" fontId="4" fillId="37" borderId="7" xfId="0" applyFont="1" applyFill="1" applyBorder="1" applyAlignment="1" applyProtection="1">
      <alignment horizontal="center" vertical="center" wrapText="1"/>
      <protection locked="0"/>
    </xf>
    <xf numFmtId="0" fontId="4" fillId="37" borderId="8" xfId="0"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 xfId="0" applyFont="1" applyFill="1" applyBorder="1" applyAlignment="1">
      <alignment horizontal="justify" vertical="center"/>
    </xf>
    <xf numFmtId="0" fontId="5" fillId="0" borderId="10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8" fillId="37" borderId="87" xfId="0" applyFont="1" applyFill="1" applyBorder="1" applyAlignment="1">
      <alignment horizontal="center" vertical="center" wrapText="1"/>
    </xf>
    <xf numFmtId="0" fontId="8" fillId="37" borderId="88" xfId="0" applyFont="1" applyFill="1" applyBorder="1" applyAlignment="1">
      <alignment horizontal="center" vertical="center" wrapText="1"/>
    </xf>
    <xf numFmtId="0" fontId="8" fillId="37" borderId="89" xfId="0" applyFont="1" applyFill="1" applyBorder="1" applyAlignment="1">
      <alignment horizontal="center" vertical="center" wrapText="1"/>
    </xf>
    <xf numFmtId="0" fontId="5" fillId="37" borderId="92"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68" xfId="0" applyFont="1" applyFill="1" applyBorder="1" applyAlignment="1">
      <alignment horizontal="center" vertical="center"/>
    </xf>
    <xf numFmtId="0" fontId="5" fillId="37" borderId="102" xfId="0" applyFont="1" applyFill="1" applyBorder="1" applyAlignment="1">
      <alignment horizontal="center" vertical="center"/>
    </xf>
    <xf numFmtId="0" fontId="5" fillId="37" borderId="103" xfId="0" applyFont="1" applyFill="1" applyBorder="1" applyAlignment="1">
      <alignment horizontal="center" vertical="center"/>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21" fillId="0" borderId="73" xfId="0" applyFont="1" applyFill="1" applyBorder="1" applyAlignment="1">
      <alignment horizontal="justify" vertical="center" wrapText="1"/>
    </xf>
    <xf numFmtId="0" fontId="21" fillId="0" borderId="27"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5" fillId="37" borderId="70" xfId="0" applyFont="1" applyFill="1" applyBorder="1" applyAlignment="1">
      <alignment horizontal="center" vertical="center" wrapText="1"/>
    </xf>
    <xf numFmtId="0" fontId="5" fillId="37" borderId="25" xfId="0" applyFont="1" applyFill="1" applyBorder="1" applyAlignment="1">
      <alignment horizontal="center"/>
    </xf>
    <xf numFmtId="0" fontId="0" fillId="0" borderId="22" xfId="0" applyFill="1" applyBorder="1" applyAlignment="1">
      <alignment horizontal="center"/>
    </xf>
    <xf numFmtId="0" fontId="0" fillId="0" borderId="80" xfId="0" applyFill="1" applyBorder="1" applyAlignment="1">
      <alignment horizontal="center"/>
    </xf>
    <xf numFmtId="0" fontId="0" fillId="0" borderId="94" xfId="0" applyFill="1" applyBorder="1" applyAlignment="1">
      <alignment horizontal="center"/>
    </xf>
    <xf numFmtId="0" fontId="0" fillId="0" borderId="81"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0" xfId="0" applyFill="1" applyBorder="1" applyAlignment="1">
      <alignment horizontal="center"/>
    </xf>
    <xf numFmtId="0" fontId="25" fillId="36" borderId="87" xfId="0" applyFont="1" applyFill="1" applyBorder="1" applyAlignment="1">
      <alignment horizontal="left" vertical="center"/>
    </xf>
    <xf numFmtId="0" fontId="25" fillId="36" borderId="88" xfId="0" applyFont="1" applyFill="1" applyBorder="1" applyAlignment="1">
      <alignment horizontal="left" vertical="center"/>
    </xf>
    <xf numFmtId="0" fontId="25" fillId="36" borderId="89" xfId="0" applyFont="1" applyFill="1" applyBorder="1" applyAlignment="1">
      <alignment horizontal="left" vertical="center"/>
    </xf>
    <xf numFmtId="0" fontId="77" fillId="37" borderId="93" xfId="0" applyFont="1" applyFill="1" applyBorder="1" applyAlignment="1">
      <alignment horizontal="center" vertical="center" wrapText="1"/>
    </xf>
    <xf numFmtId="0" fontId="77" fillId="37" borderId="83" xfId="0" applyFont="1" applyFill="1" applyBorder="1" applyAlignment="1">
      <alignment horizontal="center" vertical="center" wrapText="1"/>
    </xf>
    <xf numFmtId="0" fontId="77" fillId="37" borderId="84" xfId="0" applyFont="1" applyFill="1" applyBorder="1" applyAlignment="1">
      <alignment horizontal="center" vertical="center" wrapText="1"/>
    </xf>
    <xf numFmtId="176" fontId="18" fillId="37" borderId="0" xfId="0" applyNumberFormat="1" applyFont="1" applyFill="1" applyBorder="1" applyAlignment="1">
      <alignment horizontal="center"/>
    </xf>
    <xf numFmtId="176" fontId="18" fillId="37" borderId="69" xfId="0" applyNumberFormat="1" applyFont="1" applyFill="1" applyBorder="1" applyAlignment="1">
      <alignment horizontal="center"/>
    </xf>
    <xf numFmtId="176" fontId="18" fillId="37" borderId="8" xfId="0" applyNumberFormat="1" applyFont="1" applyFill="1" applyBorder="1" applyAlignment="1">
      <alignment horizontal="center"/>
    </xf>
    <xf numFmtId="176" fontId="18" fillId="37" borderId="104" xfId="0" applyNumberFormat="1" applyFont="1" applyFill="1" applyBorder="1" applyAlignment="1">
      <alignment horizontal="center"/>
    </xf>
    <xf numFmtId="0" fontId="5" fillId="37" borderId="71" xfId="0" applyFont="1" applyFill="1" applyBorder="1" applyAlignment="1">
      <alignment horizontal="center" vertical="center"/>
    </xf>
    <xf numFmtId="0" fontId="5" fillId="37" borderId="18" xfId="0" applyFont="1" applyFill="1" applyBorder="1" applyAlignment="1">
      <alignment horizontal="center" vertical="center"/>
    </xf>
    <xf numFmtId="0" fontId="5" fillId="37" borderId="73" xfId="0" applyFont="1" applyFill="1" applyBorder="1" applyAlignment="1">
      <alignment horizontal="center" vertical="center"/>
    </xf>
    <xf numFmtId="0" fontId="5" fillId="37" borderId="80" xfId="0" applyFont="1" applyFill="1" applyBorder="1" applyAlignment="1">
      <alignment horizontal="center" vertical="center"/>
    </xf>
    <xf numFmtId="0" fontId="5" fillId="38" borderId="71" xfId="0" applyFont="1" applyFill="1" applyBorder="1" applyAlignment="1">
      <alignment horizontal="center" vertical="center"/>
    </xf>
    <xf numFmtId="0" fontId="5" fillId="38" borderId="99"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7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9" fillId="0" borderId="27" xfId="35" applyFont="1" applyFill="1" applyBorder="1" applyAlignment="1">
      <alignment horizontal="justify" vertical="center" wrapText="1"/>
      <protection/>
    </xf>
    <xf numFmtId="0" fontId="19" fillId="0" borderId="27" xfId="35" applyFont="1" applyFill="1" applyBorder="1" applyAlignment="1">
      <alignment horizontal="justify" vertical="center"/>
      <protection/>
    </xf>
    <xf numFmtId="10" fontId="10" fillId="0" borderId="24" xfId="0" applyNumberFormat="1" applyFont="1" applyBorder="1" applyAlignment="1" applyProtection="1">
      <alignment horizontal="center" vertical="center" wrapText="1"/>
      <protection locked="0"/>
    </xf>
    <xf numFmtId="10" fontId="10" fillId="0" borderId="10" xfId="0" applyNumberFormat="1" applyFont="1" applyBorder="1" applyAlignment="1" applyProtection="1">
      <alignment horizontal="center" vertical="center" wrapText="1"/>
      <protection locked="0"/>
    </xf>
    <xf numFmtId="0" fontId="3" fillId="37" borderId="85" xfId="35" applyFont="1" applyFill="1" applyBorder="1" applyAlignment="1">
      <alignment horizontal="center" vertical="center" wrapText="1"/>
      <protection/>
    </xf>
    <xf numFmtId="0" fontId="3" fillId="37" borderId="20" xfId="35" applyFont="1" applyFill="1" applyBorder="1" applyAlignment="1">
      <alignment horizontal="center" vertical="center" wrapText="1"/>
      <protection/>
    </xf>
    <xf numFmtId="0" fontId="12" fillId="0" borderId="1" xfId="0" applyFont="1" applyBorder="1" applyAlignment="1" applyProtection="1">
      <alignment horizontal="center" vertical="center" wrapText="1"/>
      <protection locked="0"/>
    </xf>
    <xf numFmtId="0" fontId="10" fillId="0" borderId="18" xfId="35" applyFont="1" applyFill="1" applyBorder="1" applyAlignment="1">
      <alignment horizontal="center" vertical="center" wrapText="1"/>
      <protection/>
    </xf>
    <xf numFmtId="0" fontId="10" fillId="0" borderId="1" xfId="35" applyFont="1" applyFill="1" applyBorder="1" applyAlignment="1">
      <alignment horizontal="center" vertical="center" wrapText="1"/>
      <protection/>
    </xf>
    <xf numFmtId="0" fontId="10" fillId="0" borderId="18" xfId="35" applyFont="1" applyFill="1" applyBorder="1" applyAlignment="1">
      <alignment horizontal="justify" vertical="center" wrapText="1"/>
      <protection/>
    </xf>
    <xf numFmtId="0" fontId="10" fillId="0" borderId="1" xfId="35" applyFont="1" applyFill="1" applyBorder="1" applyAlignment="1">
      <alignment horizontal="justify" vertical="center" wrapText="1"/>
      <protection/>
    </xf>
    <xf numFmtId="0" fontId="12" fillId="0" borderId="18" xfId="0" applyFont="1" applyBorder="1" applyAlignment="1" applyProtection="1">
      <alignment horizontal="center" vertical="center" wrapText="1"/>
      <protection locked="0"/>
    </xf>
    <xf numFmtId="0" fontId="10" fillId="0" borderId="46" xfId="35" applyFont="1" applyFill="1" applyBorder="1" applyAlignment="1">
      <alignment horizontal="center" vertical="center" wrapText="1"/>
      <protection/>
    </xf>
    <xf numFmtId="0" fontId="10" fillId="0" borderId="24" xfId="35" applyFont="1" applyFill="1" applyBorder="1" applyAlignment="1">
      <alignment horizontal="justify" vertical="center" wrapText="1"/>
      <protection/>
    </xf>
    <xf numFmtId="0" fontId="10" fillId="0" borderId="10" xfId="35" applyFont="1" applyFill="1" applyBorder="1" applyAlignment="1">
      <alignment horizontal="justify" vertical="center" wrapText="1"/>
      <protection/>
    </xf>
    <xf numFmtId="0" fontId="10" fillId="36" borderId="18" xfId="35" applyFont="1" applyFill="1" applyBorder="1" applyAlignment="1">
      <alignment horizontal="center" vertical="center" wrapText="1"/>
      <protection/>
    </xf>
    <xf numFmtId="0" fontId="10" fillId="36" borderId="1" xfId="35" applyFont="1" applyFill="1" applyBorder="1" applyAlignment="1">
      <alignment horizontal="center" vertical="center" wrapText="1"/>
      <protection/>
    </xf>
    <xf numFmtId="0" fontId="19" fillId="0" borderId="47" xfId="35" applyFont="1" applyFill="1" applyBorder="1" applyAlignment="1">
      <alignment horizontal="justify" vertical="center" wrapText="1"/>
      <protection/>
    </xf>
    <xf numFmtId="0" fontId="19" fillId="0" borderId="11" xfId="35" applyFont="1" applyFill="1" applyBorder="1" applyAlignment="1">
      <alignment horizontal="justify" vertical="center" wrapText="1"/>
      <protection/>
    </xf>
    <xf numFmtId="0" fontId="19" fillId="0" borderId="27" xfId="35" applyFont="1" applyFill="1" applyBorder="1" applyAlignment="1">
      <alignment horizontal="justify" vertical="top" wrapText="1"/>
      <protection/>
    </xf>
    <xf numFmtId="0" fontId="19" fillId="0" borderId="27" xfId="35" applyFont="1" applyFill="1" applyBorder="1" applyAlignment="1">
      <alignment horizontal="justify" vertical="top"/>
      <protection/>
    </xf>
    <xf numFmtId="10" fontId="10" fillId="0" borderId="10" xfId="0" applyNumberFormat="1" applyFont="1" applyFill="1" applyBorder="1" applyAlignment="1" applyProtection="1">
      <alignment horizontal="center" vertical="center" wrapText="1"/>
      <protection locked="0"/>
    </xf>
    <xf numFmtId="10" fontId="10" fillId="0" borderId="1" xfId="0" applyNumberFormat="1"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25" xfId="35" applyFont="1" applyFill="1" applyBorder="1" applyAlignment="1">
      <alignment horizontal="justify" vertical="center" wrapText="1"/>
      <protection/>
    </xf>
    <xf numFmtId="0" fontId="10" fillId="0" borderId="11" xfId="35" applyFont="1" applyFill="1" applyBorder="1" applyAlignment="1">
      <alignment horizontal="justify" vertical="center" wrapText="1"/>
      <protection/>
    </xf>
    <xf numFmtId="0" fontId="10" fillId="0" borderId="25" xfId="35" applyFont="1" applyFill="1" applyBorder="1" applyAlignment="1">
      <alignment horizontal="left" vertical="center" wrapText="1"/>
      <protection/>
    </xf>
    <xf numFmtId="0" fontId="10" fillId="0" borderId="11" xfId="35" applyFont="1" applyFill="1" applyBorder="1" applyAlignment="1">
      <alignment horizontal="left" vertical="center" wrapText="1"/>
      <protection/>
    </xf>
    <xf numFmtId="10" fontId="10" fillId="0" borderId="77" xfId="0" applyNumberFormat="1" applyFont="1" applyBorder="1" applyAlignment="1" applyProtection="1">
      <alignment horizontal="center" vertical="center" wrapText="1"/>
      <protection locked="0"/>
    </xf>
    <xf numFmtId="0" fontId="25" fillId="37" borderId="71" xfId="0" applyFont="1" applyFill="1" applyBorder="1" applyAlignment="1">
      <alignment horizontal="center" vertical="center" wrapText="1"/>
    </xf>
    <xf numFmtId="0" fontId="25" fillId="37" borderId="18" xfId="0" applyFont="1" applyFill="1" applyBorder="1" applyAlignment="1">
      <alignment horizontal="center" vertical="center" wrapText="1"/>
    </xf>
    <xf numFmtId="0" fontId="25" fillId="37" borderId="73" xfId="0" applyFont="1" applyFill="1" applyBorder="1" applyAlignment="1">
      <alignment horizontal="center" vertical="center" wrapText="1"/>
    </xf>
    <xf numFmtId="0" fontId="3" fillId="37" borderId="77" xfId="35" applyFont="1" applyFill="1" applyBorder="1" applyAlignment="1">
      <alignment horizontal="center" vertical="center" wrapText="1"/>
      <protection/>
    </xf>
    <xf numFmtId="0" fontId="12" fillId="37" borderId="98" xfId="35" applyFont="1" applyFill="1" applyBorder="1" applyAlignment="1">
      <alignment horizontal="center" vertical="center" wrapText="1"/>
      <protection/>
    </xf>
    <xf numFmtId="0" fontId="12" fillId="37" borderId="99" xfId="35" applyFont="1" applyFill="1" applyBorder="1" applyAlignment="1">
      <alignment horizontal="center" vertical="center" wrapText="1"/>
      <protection/>
    </xf>
    <xf numFmtId="0" fontId="3" fillId="37" borderId="18" xfId="35" applyFont="1" applyFill="1" applyBorder="1" applyAlignment="1">
      <alignment horizontal="center" vertical="center" wrapText="1"/>
      <protection/>
    </xf>
    <xf numFmtId="0" fontId="8" fillId="37" borderId="14" xfId="0" applyFont="1" applyFill="1" applyBorder="1" applyAlignment="1">
      <alignment horizontal="left" vertical="center" wrapText="1"/>
    </xf>
    <xf numFmtId="0" fontId="8" fillId="37" borderId="105" xfId="0" applyFont="1" applyFill="1" applyBorder="1" applyAlignment="1">
      <alignment horizontal="left" vertical="center" wrapText="1"/>
    </xf>
    <xf numFmtId="0" fontId="8" fillId="37" borderId="106" xfId="0" applyFont="1" applyFill="1" applyBorder="1" applyAlignment="1">
      <alignment horizontal="left" vertical="center" wrapText="1"/>
    </xf>
    <xf numFmtId="0" fontId="8" fillId="36" borderId="87" xfId="0" applyFont="1" applyFill="1" applyBorder="1" applyAlignment="1">
      <alignment horizontal="center" vertical="center" wrapText="1"/>
    </xf>
    <xf numFmtId="0" fontId="8" fillId="36" borderId="88" xfId="0" applyFont="1" applyFill="1" applyBorder="1" applyAlignment="1">
      <alignment horizontal="center" vertical="center" wrapText="1"/>
    </xf>
    <xf numFmtId="0" fontId="8" fillId="36" borderId="89" xfId="0" applyFont="1" applyFill="1" applyBorder="1" applyAlignment="1">
      <alignment horizontal="center" vertical="center" wrapText="1"/>
    </xf>
    <xf numFmtId="0" fontId="8" fillId="37" borderId="78" xfId="0" applyFont="1" applyFill="1" applyBorder="1" applyAlignment="1">
      <alignment horizontal="left" vertical="center" wrapText="1"/>
    </xf>
    <xf numFmtId="0" fontId="3" fillId="37" borderId="22" xfId="35" applyFont="1" applyFill="1" applyBorder="1" applyAlignment="1">
      <alignment horizontal="center" vertical="center" wrapText="1"/>
      <protection/>
    </xf>
    <xf numFmtId="0" fontId="3" fillId="37" borderId="7" xfId="35" applyFont="1" applyFill="1" applyBorder="1" applyAlignment="1">
      <alignment horizontal="center" vertical="center" wrapText="1"/>
      <protection/>
    </xf>
    <xf numFmtId="0" fontId="3" fillId="37" borderId="4" xfId="35" applyFont="1" applyFill="1" applyBorder="1" applyAlignment="1">
      <alignment horizontal="center" vertical="center" wrapText="1"/>
      <protection/>
    </xf>
    <xf numFmtId="0" fontId="25" fillId="36" borderId="14" xfId="0" applyFont="1" applyFill="1" applyBorder="1" applyAlignment="1">
      <alignment horizontal="left" vertical="center" wrapText="1"/>
    </xf>
    <xf numFmtId="0" fontId="25" fillId="36" borderId="105" xfId="0" applyFont="1" applyFill="1" applyBorder="1" applyAlignment="1">
      <alignment horizontal="left" vertical="center" wrapText="1"/>
    </xf>
    <xf numFmtId="0" fontId="25" fillId="36" borderId="49" xfId="0" applyFont="1" applyFill="1" applyBorder="1" applyAlignment="1">
      <alignment horizontal="left" vertical="center" wrapText="1"/>
    </xf>
    <xf numFmtId="0" fontId="3" fillId="37" borderId="73" xfId="35" applyFont="1" applyFill="1" applyBorder="1" applyAlignment="1">
      <alignment horizontal="center" vertical="center" wrapText="1"/>
      <protection/>
    </xf>
    <xf numFmtId="0" fontId="3" fillId="37" borderId="5" xfId="35" applyFont="1" applyFill="1" applyBorder="1" applyAlignment="1">
      <alignment horizontal="center" vertical="center" wrapText="1"/>
      <protection/>
    </xf>
    <xf numFmtId="0" fontId="77" fillId="37" borderId="44" xfId="0" applyFont="1" applyFill="1" applyBorder="1" applyAlignment="1">
      <alignment horizontal="center" vertical="center" wrapText="1"/>
    </xf>
    <xf numFmtId="0" fontId="77" fillId="37" borderId="1" xfId="0" applyFont="1" applyFill="1" applyBorder="1" applyAlignment="1">
      <alignment horizontal="center" vertical="center" wrapText="1"/>
    </xf>
    <xf numFmtId="0" fontId="77" fillId="37" borderId="27" xfId="0" applyFont="1" applyFill="1" applyBorder="1" applyAlignment="1">
      <alignment horizontal="center" vertical="center" wrapText="1"/>
    </xf>
    <xf numFmtId="10" fontId="10" fillId="0" borderId="18" xfId="0" applyNumberFormat="1" applyFont="1" applyFill="1" applyBorder="1" applyAlignment="1" applyProtection="1">
      <alignment horizontal="center" vertical="center" wrapText="1"/>
      <protection locked="0"/>
    </xf>
    <xf numFmtId="0" fontId="10" fillId="0" borderId="20" xfId="35" applyFont="1" applyFill="1" applyBorder="1" applyAlignment="1">
      <alignment horizontal="justify" vertical="center" wrapText="1"/>
      <protection/>
    </xf>
    <xf numFmtId="0" fontId="53" fillId="55" borderId="107" xfId="2879" applyFont="1" applyFill="1" applyBorder="1" applyAlignment="1">
      <alignment horizontal="center" vertical="center"/>
      <protection/>
    </xf>
    <xf numFmtId="0" fontId="53" fillId="55" borderId="108" xfId="2879" applyFont="1" applyFill="1" applyBorder="1" applyAlignment="1">
      <alignment horizontal="center" vertical="center"/>
      <protection/>
    </xf>
    <xf numFmtId="0" fontId="58" fillId="0" borderId="16" xfId="0" applyFont="1" applyBorder="1" applyAlignment="1">
      <alignment horizontal="center" vertical="center" wrapText="1"/>
    </xf>
    <xf numFmtId="0" fontId="58" fillId="0" borderId="93" xfId="0" applyFont="1" applyBorder="1" applyAlignment="1">
      <alignment horizontal="center" vertical="center" wrapText="1"/>
    </xf>
    <xf numFmtId="0" fontId="58" fillId="0" borderId="28" xfId="0" applyFont="1" applyBorder="1" applyAlignment="1">
      <alignment horizontal="center" vertical="center" wrapText="1"/>
    </xf>
    <xf numFmtId="0" fontId="14" fillId="0" borderId="16" xfId="0" applyFont="1" applyBorder="1" applyAlignment="1">
      <alignment horizontal="center" vertical="center"/>
    </xf>
    <xf numFmtId="0" fontId="14" fillId="0" borderId="93" xfId="0" applyFont="1" applyBorder="1" applyAlignment="1">
      <alignment horizontal="center" vertical="center"/>
    </xf>
    <xf numFmtId="3" fontId="14" fillId="37" borderId="24" xfId="0" applyNumberFormat="1" applyFont="1" applyFill="1" applyBorder="1" applyAlignment="1">
      <alignment horizontal="right" vertical="center" wrapText="1"/>
    </xf>
    <xf numFmtId="3" fontId="14" fillId="37" borderId="45" xfId="0" applyNumberFormat="1" applyFont="1" applyFill="1" applyBorder="1" applyAlignment="1">
      <alignment horizontal="right" vertical="center" wrapText="1"/>
    </xf>
    <xf numFmtId="3" fontId="14" fillId="37" borderId="10" xfId="0" applyNumberFormat="1" applyFont="1" applyFill="1" applyBorder="1" applyAlignment="1">
      <alignment horizontal="right" vertical="center" wrapText="1"/>
    </xf>
    <xf numFmtId="0" fontId="56" fillId="45" borderId="16" xfId="0" applyFont="1" applyFill="1" applyBorder="1" applyAlignment="1">
      <alignment horizontal="center" vertical="center" wrapText="1"/>
    </xf>
    <xf numFmtId="0" fontId="56" fillId="45" borderId="93" xfId="0" applyFont="1" applyFill="1" applyBorder="1" applyAlignment="1">
      <alignment horizontal="center" vertical="center" wrapText="1"/>
    </xf>
    <xf numFmtId="3" fontId="56" fillId="37" borderId="24" xfId="0" applyNumberFormat="1" applyFont="1" applyFill="1" applyBorder="1" applyAlignment="1">
      <alignment horizontal="center" vertical="center" wrapText="1"/>
    </xf>
    <xf numFmtId="3" fontId="56" fillId="37" borderId="45" xfId="0" applyNumberFormat="1" applyFont="1" applyFill="1" applyBorder="1" applyAlignment="1">
      <alignment horizontal="center" vertical="center" wrapText="1"/>
    </xf>
    <xf numFmtId="3" fontId="56" fillId="37" borderId="10" xfId="0" applyNumberFormat="1" applyFont="1" applyFill="1" applyBorder="1" applyAlignment="1">
      <alignment horizontal="center" vertical="center" wrapText="1"/>
    </xf>
    <xf numFmtId="3" fontId="56" fillId="37" borderId="24" xfId="0" applyNumberFormat="1" applyFont="1" applyFill="1" applyBorder="1" applyAlignment="1">
      <alignment horizontal="right" vertical="center" wrapText="1"/>
    </xf>
    <xf numFmtId="3" fontId="56" fillId="37" borderId="45" xfId="0" applyNumberFormat="1" applyFont="1" applyFill="1" applyBorder="1" applyAlignment="1">
      <alignment horizontal="right" vertical="center" wrapText="1"/>
    </xf>
    <xf numFmtId="3" fontId="56" fillId="37" borderId="10" xfId="0" applyNumberFormat="1" applyFont="1" applyFill="1" applyBorder="1" applyAlignment="1">
      <alignment horizontal="right" vertical="center" wrapText="1"/>
    </xf>
    <xf numFmtId="0" fontId="56" fillId="37" borderId="24" xfId="0" applyFont="1" applyFill="1" applyBorder="1" applyAlignment="1">
      <alignment horizontal="center" vertical="center" wrapText="1"/>
    </xf>
    <xf numFmtId="0" fontId="56" fillId="37" borderId="45"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56" fillId="37" borderId="45" xfId="0" applyFont="1" applyFill="1" applyBorder="1" applyAlignment="1">
      <alignment horizontal="right" vertical="center" wrapText="1"/>
    </xf>
    <xf numFmtId="0" fontId="56" fillId="37" borderId="10" xfId="0" applyFont="1" applyFill="1" applyBorder="1" applyAlignment="1">
      <alignment horizontal="right" vertical="center" wrapText="1"/>
    </xf>
    <xf numFmtId="3" fontId="14" fillId="0" borderId="24" xfId="0" applyNumberFormat="1" applyFont="1" applyBorder="1" applyAlignment="1">
      <alignment horizontal="right" vertical="center" wrapText="1"/>
    </xf>
    <xf numFmtId="3" fontId="14" fillId="0" borderId="45"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0" fontId="14" fillId="0" borderId="45" xfId="0" applyFont="1" applyBorder="1" applyAlignment="1">
      <alignment horizontal="right" vertical="center" wrapText="1"/>
    </xf>
    <xf numFmtId="0" fontId="14" fillId="0" borderId="10" xfId="0" applyFont="1" applyBorder="1" applyAlignment="1">
      <alignment horizontal="right" vertical="center" wrapText="1"/>
    </xf>
    <xf numFmtId="0" fontId="14" fillId="37" borderId="70" xfId="0" applyFont="1" applyFill="1" applyBorder="1" applyAlignment="1">
      <alignment horizontal="center" vertical="center" wrapText="1"/>
    </xf>
    <xf numFmtId="0" fontId="14" fillId="37" borderId="69" xfId="0" applyFont="1" applyFill="1" applyBorder="1" applyAlignment="1">
      <alignment horizontal="center" vertical="center" wrapText="1"/>
    </xf>
    <xf numFmtId="0" fontId="14" fillId="37" borderId="72" xfId="0" applyFont="1" applyFill="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45"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24"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10" xfId="0" applyFont="1" applyBorder="1" applyAlignment="1">
      <alignment horizontal="justify" vertical="center" wrapText="1"/>
    </xf>
    <xf numFmtId="3" fontId="22" fillId="37" borderId="24" xfId="0" applyNumberFormat="1" applyFont="1" applyFill="1" applyBorder="1" applyAlignment="1">
      <alignment horizontal="right" vertical="center"/>
    </xf>
    <xf numFmtId="0" fontId="22" fillId="37" borderId="45" xfId="0" applyFont="1" applyFill="1" applyBorder="1" applyAlignment="1">
      <alignment horizontal="right" vertical="center"/>
    </xf>
    <xf numFmtId="0" fontId="22" fillId="37" borderId="10" xfId="0" applyFont="1" applyFill="1" applyBorder="1" applyAlignment="1">
      <alignment horizontal="right" vertical="center"/>
    </xf>
    <xf numFmtId="3" fontId="22" fillId="37" borderId="24" xfId="0" applyNumberFormat="1" applyFont="1" applyFill="1" applyBorder="1" applyAlignment="1">
      <alignment horizontal="right" vertical="center" wrapText="1"/>
    </xf>
    <xf numFmtId="3" fontId="22" fillId="37" borderId="45" xfId="0" applyNumberFormat="1" applyFont="1" applyFill="1" applyBorder="1" applyAlignment="1">
      <alignment horizontal="right" vertical="center" wrapText="1"/>
    </xf>
    <xf numFmtId="3" fontId="22" fillId="37" borderId="10" xfId="0" applyNumberFormat="1" applyFont="1" applyFill="1" applyBorder="1" applyAlignment="1">
      <alignment horizontal="right" vertical="center" wrapText="1"/>
    </xf>
    <xf numFmtId="3" fontId="3" fillId="0" borderId="25" xfId="0" applyNumberFormat="1" applyFont="1" applyBorder="1" applyAlignment="1">
      <alignment horizontal="center" vertical="center" wrapText="1"/>
    </xf>
    <xf numFmtId="3" fontId="3" fillId="0" borderId="47"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22" fillId="37" borderId="45" xfId="0" applyNumberFormat="1" applyFont="1" applyFill="1" applyBorder="1" applyAlignment="1">
      <alignment horizontal="center" vertical="center"/>
    </xf>
    <xf numFmtId="3" fontId="22" fillId="37" borderId="10" xfId="0" applyNumberFormat="1" applyFont="1" applyFill="1" applyBorder="1" applyAlignment="1">
      <alignment horizontal="center" vertical="center"/>
    </xf>
    <xf numFmtId="3" fontId="22" fillId="37" borderId="45" xfId="0" applyNumberFormat="1" applyFont="1" applyFill="1" applyBorder="1" applyAlignment="1">
      <alignment horizontal="right" vertical="center"/>
    </xf>
    <xf numFmtId="3" fontId="22" fillId="37" borderId="10" xfId="0" applyNumberFormat="1" applyFont="1" applyFill="1" applyBorder="1" applyAlignment="1">
      <alignment horizontal="right" vertical="center"/>
    </xf>
    <xf numFmtId="0" fontId="73" fillId="37" borderId="24" xfId="0" applyFont="1" applyFill="1" applyBorder="1" applyAlignment="1">
      <alignment horizontal="center" vertical="center" wrapText="1"/>
    </xf>
    <xf numFmtId="0" fontId="73" fillId="37" borderId="45" xfId="0" applyFont="1" applyFill="1" applyBorder="1" applyAlignment="1">
      <alignment horizontal="center" vertical="center" wrapText="1"/>
    </xf>
    <xf numFmtId="0" fontId="73" fillId="37" borderId="10" xfId="0" applyFont="1" applyFill="1" applyBorder="1" applyAlignment="1">
      <alignment horizontal="center" vertical="center" wrapText="1"/>
    </xf>
    <xf numFmtId="3" fontId="82" fillId="37" borderId="24" xfId="0" applyNumberFormat="1" applyFont="1" applyFill="1" applyBorder="1" applyAlignment="1">
      <alignment horizontal="right" vertical="center" wrapText="1"/>
    </xf>
    <xf numFmtId="3" fontId="82" fillId="37" borderId="45" xfId="0" applyNumberFormat="1" applyFont="1" applyFill="1" applyBorder="1" applyAlignment="1">
      <alignment horizontal="right" vertical="center" wrapText="1"/>
    </xf>
    <xf numFmtId="3" fontId="82" fillId="37" borderId="10" xfId="0" applyNumberFormat="1" applyFont="1" applyFill="1" applyBorder="1" applyAlignment="1">
      <alignment horizontal="right" vertical="center" wrapText="1"/>
    </xf>
    <xf numFmtId="0" fontId="10" fillId="0" borderId="1" xfId="0" applyFont="1" applyBorder="1" applyAlignment="1">
      <alignment horizontal="center" vertical="center" wrapText="1"/>
    </xf>
    <xf numFmtId="3" fontId="56" fillId="37" borderId="24" xfId="0" applyNumberFormat="1" applyFont="1" applyFill="1" applyBorder="1" applyAlignment="1">
      <alignment horizontal="center" vertical="center"/>
    </xf>
    <xf numFmtId="3" fontId="56" fillId="37" borderId="45" xfId="0" applyNumberFormat="1" applyFont="1" applyFill="1" applyBorder="1" applyAlignment="1">
      <alignment horizontal="center" vertical="center"/>
    </xf>
    <xf numFmtId="3" fontId="56" fillId="37" borderId="10" xfId="0" applyNumberFormat="1" applyFont="1" applyFill="1" applyBorder="1" applyAlignment="1">
      <alignment horizontal="center" vertical="center"/>
    </xf>
    <xf numFmtId="0" fontId="22" fillId="37" borderId="70" xfId="0" applyFont="1" applyFill="1" applyBorder="1" applyAlignment="1">
      <alignment horizontal="center" vertical="center"/>
    </xf>
    <xf numFmtId="0" fontId="22" fillId="37" borderId="69" xfId="0" applyFont="1" applyFill="1" applyBorder="1" applyAlignment="1">
      <alignment horizontal="center" vertical="center"/>
    </xf>
    <xf numFmtId="0" fontId="22" fillId="37" borderId="72"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0" xfId="0" applyFont="1" applyBorder="1" applyAlignment="1">
      <alignment horizontal="center" vertical="center" wrapText="1"/>
    </xf>
    <xf numFmtId="176" fontId="14" fillId="0" borderId="24" xfId="0" applyNumberFormat="1" applyFont="1" applyBorder="1" applyAlignment="1">
      <alignment horizontal="right" vertical="center" wrapText="1"/>
    </xf>
    <xf numFmtId="0" fontId="10" fillId="0" borderId="24" xfId="0" applyFont="1" applyBorder="1" applyAlignment="1">
      <alignment horizontal="right" vertical="center" wrapText="1"/>
    </xf>
    <xf numFmtId="0" fontId="10" fillId="0" borderId="45" xfId="0" applyFont="1" applyBorder="1" applyAlignment="1">
      <alignment horizontal="right" vertical="center" wrapText="1"/>
    </xf>
    <xf numFmtId="0" fontId="10" fillId="0" borderId="10" xfId="0" applyFont="1" applyBorder="1" applyAlignment="1">
      <alignment horizontal="right" vertical="center" wrapText="1"/>
    </xf>
    <xf numFmtId="3" fontId="1" fillId="0" borderId="25" xfId="0" applyNumberFormat="1" applyFont="1" applyBorder="1" applyAlignment="1">
      <alignment horizontal="center" vertical="center" wrapText="1"/>
    </xf>
    <xf numFmtId="3" fontId="1" fillId="0" borderId="47"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176" fontId="14" fillId="0" borderId="24" xfId="0" applyNumberFormat="1" applyFont="1" applyBorder="1" applyAlignment="1">
      <alignment horizontal="center" vertical="center" wrapText="1"/>
    </xf>
    <xf numFmtId="176" fontId="14" fillId="0" borderId="24" xfId="6894" applyNumberFormat="1" applyFont="1" applyBorder="1" applyAlignment="1">
      <alignment vertical="center" wrapText="1"/>
    </xf>
    <xf numFmtId="176" fontId="14" fillId="0" borderId="45" xfId="6894" applyNumberFormat="1" applyFont="1" applyBorder="1" applyAlignment="1">
      <alignment vertical="center" wrapText="1"/>
    </xf>
    <xf numFmtId="176" fontId="14" fillId="0" borderId="10" xfId="6894" applyNumberFormat="1" applyFont="1" applyBorder="1" applyAlignment="1">
      <alignment vertical="center" wrapText="1"/>
    </xf>
    <xf numFmtId="176" fontId="14" fillId="0" borderId="1" xfId="6894" applyNumberFormat="1" applyFont="1" applyBorder="1" applyAlignment="1">
      <alignment vertical="center" wrapText="1"/>
    </xf>
    <xf numFmtId="176" fontId="14" fillId="0" borderId="24" xfId="6894" applyNumberFormat="1" applyFont="1" applyBorder="1" applyAlignment="1">
      <alignment horizontal="center" vertical="center" wrapText="1"/>
    </xf>
    <xf numFmtId="176" fontId="14" fillId="0" borderId="45" xfId="6894" applyNumberFormat="1" applyFont="1" applyBorder="1" applyAlignment="1">
      <alignment horizontal="center" vertical="center" wrapText="1"/>
    </xf>
    <xf numFmtId="176" fontId="14" fillId="0" borderId="10" xfId="6894" applyNumberFormat="1" applyFont="1" applyBorder="1" applyAlignment="1">
      <alignment horizontal="center" vertical="center" wrapText="1"/>
    </xf>
    <xf numFmtId="0" fontId="56" fillId="37" borderId="74" xfId="0" applyFont="1" applyFill="1" applyBorder="1" applyAlignment="1">
      <alignment horizontal="center" vertical="center" wrapText="1"/>
    </xf>
    <xf numFmtId="0" fontId="56" fillId="37" borderId="78" xfId="0" applyFont="1" applyFill="1" applyBorder="1" applyAlignment="1">
      <alignment horizontal="center" vertical="center" wrapText="1"/>
    </xf>
    <xf numFmtId="0" fontId="8" fillId="36" borderId="109" xfId="0" applyFont="1" applyFill="1" applyBorder="1" applyAlignment="1">
      <alignment horizontal="center" vertical="center" wrapText="1"/>
    </xf>
    <xf numFmtId="0" fontId="9" fillId="44" borderId="95" xfId="0" applyFont="1" applyFill="1" applyBorder="1" applyAlignment="1">
      <alignment horizontal="left" vertical="center" wrapText="1"/>
    </xf>
    <xf numFmtId="0" fontId="9" fillId="44" borderId="96" xfId="0" applyFont="1" applyFill="1" applyBorder="1" applyAlignment="1">
      <alignment horizontal="left" vertical="center" wrapText="1"/>
    </xf>
    <xf numFmtId="0" fontId="9" fillId="44" borderId="97" xfId="0" applyFont="1" applyFill="1" applyBorder="1" applyAlignment="1">
      <alignment horizontal="left" vertical="center" wrapText="1"/>
    </xf>
    <xf numFmtId="0" fontId="56" fillId="37" borderId="10" xfId="38" applyFont="1" applyFill="1" applyBorder="1" applyAlignment="1">
      <alignment horizontal="center" vertical="center" wrapText="1"/>
      <protection/>
    </xf>
    <xf numFmtId="0" fontId="56" fillId="37" borderId="24" xfId="38" applyFont="1" applyFill="1" applyBorder="1" applyAlignment="1">
      <alignment horizontal="center" vertical="center" wrapText="1"/>
      <protection/>
    </xf>
    <xf numFmtId="0" fontId="22" fillId="37" borderId="16" xfId="0" applyFont="1" applyFill="1" applyBorder="1" applyAlignment="1">
      <alignment horizontal="center" vertical="center"/>
    </xf>
    <xf numFmtId="0" fontId="22" fillId="37" borderId="93" xfId="0" applyFont="1" applyFill="1" applyBorder="1" applyAlignment="1">
      <alignment horizontal="center" vertical="center"/>
    </xf>
    <xf numFmtId="0" fontId="22" fillId="37" borderId="28" xfId="0" applyFont="1" applyFill="1" applyBorder="1" applyAlignment="1">
      <alignment horizontal="center" vertical="center"/>
    </xf>
    <xf numFmtId="0" fontId="9" fillId="37" borderId="17" xfId="0" applyFont="1" applyFill="1" applyBorder="1" applyAlignment="1">
      <alignment horizontal="center" vertical="center" wrapText="1"/>
    </xf>
    <xf numFmtId="0" fontId="9" fillId="37" borderId="105" xfId="0" applyFont="1" applyFill="1" applyBorder="1" applyAlignment="1">
      <alignment horizontal="center" vertical="center" wrapText="1"/>
    </xf>
    <xf numFmtId="0" fontId="9" fillId="37" borderId="49" xfId="0" applyFont="1" applyFill="1" applyBorder="1" applyAlignment="1">
      <alignment horizontal="center" vertical="center" wrapText="1"/>
    </xf>
    <xf numFmtId="0" fontId="56" fillId="44" borderId="22" xfId="0" applyFont="1" applyFill="1" applyBorder="1" applyAlignment="1">
      <alignment horizontal="left" vertical="center" wrapText="1"/>
    </xf>
    <xf numFmtId="0" fontId="56" fillId="44" borderId="80" xfId="0" applyFont="1" applyFill="1" applyBorder="1" applyAlignment="1">
      <alignment horizontal="left" vertical="center" wrapText="1"/>
    </xf>
    <xf numFmtId="0" fontId="56" fillId="44" borderId="94" xfId="0" applyFont="1" applyFill="1" applyBorder="1" applyAlignment="1">
      <alignment horizontal="left" vertical="center" wrapText="1"/>
    </xf>
    <xf numFmtId="0" fontId="8" fillId="36" borderId="109" xfId="0" applyFont="1" applyFill="1" applyBorder="1" applyAlignment="1">
      <alignment horizontal="center" vertical="center"/>
    </xf>
  </cellXfs>
  <cellStyles count="2383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 21" xfId="2879"/>
    <cellStyle name="Millares 151 5" xfId="2880"/>
    <cellStyle name="Normal 4 3" xfId="2881"/>
    <cellStyle name="Porcentaje 12" xfId="2882"/>
    <cellStyle name="20% - Énfasis1 2" xfId="2883"/>
    <cellStyle name="20% - Énfasis1 2 2" xfId="2884"/>
    <cellStyle name="20% - Énfasis2 2" xfId="2885"/>
    <cellStyle name="20% - Énfasis2 2 2" xfId="2886"/>
    <cellStyle name="20% - Énfasis3 2" xfId="2887"/>
    <cellStyle name="20% - Énfasis3 2 2" xfId="2888"/>
    <cellStyle name="20% - Énfasis4 2" xfId="2889"/>
    <cellStyle name="20% - Énfasis4 2 2" xfId="2890"/>
    <cellStyle name="20% - Énfasis5 2" xfId="2891"/>
    <cellStyle name="20% - Énfasis5 2 2" xfId="2892"/>
    <cellStyle name="20% - Énfasis6 2" xfId="2893"/>
    <cellStyle name="20% - Énfasis6 2 2" xfId="2894"/>
    <cellStyle name="40% - Énfasis1 2" xfId="2895"/>
    <cellStyle name="40% - Énfasis1 2 2" xfId="2896"/>
    <cellStyle name="40% - Énfasis2 2" xfId="2897"/>
    <cellStyle name="40% - Énfasis2 2 2" xfId="2898"/>
    <cellStyle name="40% - Énfasis3 2" xfId="2899"/>
    <cellStyle name="40% - Énfasis3 2 2" xfId="2900"/>
    <cellStyle name="40% - Énfasis4 2" xfId="2901"/>
    <cellStyle name="40% - Énfasis4 2 2" xfId="2902"/>
    <cellStyle name="40% - Énfasis5 2" xfId="2903"/>
    <cellStyle name="40% - Énfasis5 2 2" xfId="2904"/>
    <cellStyle name="40% - Énfasis6 2" xfId="2905"/>
    <cellStyle name="40% - Énfasis6 2 2" xfId="2906"/>
    <cellStyle name="60% - Énfasis1 2 2" xfId="2907"/>
    <cellStyle name="60% - Énfasis1 2 2 2" xfId="2908"/>
    <cellStyle name="60% - Énfasis1 2 2 3" xfId="2909"/>
    <cellStyle name="60% - Énfasis1 2 3" xfId="2910"/>
    <cellStyle name="60% - Énfasis1 2 4" xfId="2911"/>
    <cellStyle name="60% - Énfasis1 3" xfId="2912"/>
    <cellStyle name="60% - Énfasis2 2 2" xfId="2913"/>
    <cellStyle name="60% - Énfasis2 2 2 2" xfId="2914"/>
    <cellStyle name="60% - Énfasis2 2 2 3" xfId="2915"/>
    <cellStyle name="60% - Énfasis2 2 3" xfId="2916"/>
    <cellStyle name="60% - Énfasis2 2 4" xfId="2917"/>
    <cellStyle name="60% - Énfasis2 3" xfId="2918"/>
    <cellStyle name="60% - Énfasis3 2 2" xfId="2919"/>
    <cellStyle name="60% - Énfasis3 2 2 2" xfId="2920"/>
    <cellStyle name="60% - Énfasis3 2 2 3" xfId="2921"/>
    <cellStyle name="60% - Énfasis3 2 3" xfId="2922"/>
    <cellStyle name="60% - Énfasis3 2 4" xfId="2923"/>
    <cellStyle name="60% - Énfasis3 3" xfId="2924"/>
    <cellStyle name="60% - Énfasis4 2 2" xfId="2925"/>
    <cellStyle name="60% - Énfasis4 2 2 2" xfId="2926"/>
    <cellStyle name="60% - Énfasis4 2 2 3" xfId="2927"/>
    <cellStyle name="60% - Énfasis4 2 3" xfId="2928"/>
    <cellStyle name="60% - Énfasis4 2 4" xfId="2929"/>
    <cellStyle name="60% - Énfasis4 3" xfId="2930"/>
    <cellStyle name="60% - Énfasis5 2 2" xfId="2931"/>
    <cellStyle name="60% - Énfasis5 2 2 2" xfId="2932"/>
    <cellStyle name="60% - Énfasis5 2 2 3" xfId="2933"/>
    <cellStyle name="60% - Énfasis5 2 3" xfId="2934"/>
    <cellStyle name="60% - Énfasis5 2 4" xfId="2935"/>
    <cellStyle name="60% - Énfasis5 3" xfId="2936"/>
    <cellStyle name="60% - Énfasis6 2 2" xfId="2937"/>
    <cellStyle name="60% - Énfasis6 2 2 2" xfId="2938"/>
    <cellStyle name="60% - Énfasis6 2 2 3" xfId="2939"/>
    <cellStyle name="60% - Énfasis6 2 3" xfId="2940"/>
    <cellStyle name="60% - Énfasis6 2 4" xfId="2941"/>
    <cellStyle name="60% - Énfasis6 3" xfId="2942"/>
    <cellStyle name="Bueno 2" xfId="2943"/>
    <cellStyle name="Coma 2 2 2" xfId="2944"/>
    <cellStyle name="Coma 2 3" xfId="2945"/>
    <cellStyle name="Encabezado 4 2" xfId="2946"/>
    <cellStyle name="Énfasis1 3" xfId="2947"/>
    <cellStyle name="Énfasis2 2" xfId="2948"/>
    <cellStyle name="Énfasis3 2" xfId="2949"/>
    <cellStyle name="Énfasis4 2" xfId="2950"/>
    <cellStyle name="Énfasis5 2" xfId="2951"/>
    <cellStyle name="Énfasis6 2" xfId="2952"/>
    <cellStyle name="Hyperlink" xfId="2953"/>
    <cellStyle name="Incorrecto 2" xfId="2954"/>
    <cellStyle name="Millares [0] 10" xfId="2955"/>
    <cellStyle name="Millares [0] 11" xfId="2956"/>
    <cellStyle name="Millares [0] 12" xfId="2957"/>
    <cellStyle name="Millares [0] 13" xfId="2958"/>
    <cellStyle name="Millares [0] 14" xfId="2959"/>
    <cellStyle name="Millares [0] 2" xfId="2960"/>
    <cellStyle name="Millares [0] 2 10" xfId="2961"/>
    <cellStyle name="Millares [0] 2 10 2" xfId="2962"/>
    <cellStyle name="Millares [0] 2 10 2 2" xfId="2963"/>
    <cellStyle name="Millares [0] 2 10 2 3" xfId="2964"/>
    <cellStyle name="Millares [0] 2 10 3" xfId="2965"/>
    <cellStyle name="Millares [0] 2 10 4" xfId="2966"/>
    <cellStyle name="Millares [0] 2 11" xfId="2967"/>
    <cellStyle name="Millares [0] 2 11 2" xfId="2968"/>
    <cellStyle name="Millares [0] 2 11 2 2" xfId="2969"/>
    <cellStyle name="Millares [0] 2 11 2 3" xfId="2970"/>
    <cellStyle name="Millares [0] 2 11 3" xfId="2971"/>
    <cellStyle name="Millares [0] 2 11 4" xfId="2972"/>
    <cellStyle name="Millares [0] 2 12" xfId="2973"/>
    <cellStyle name="Millares [0] 2 12 2" xfId="2974"/>
    <cellStyle name="Millares [0] 2 12 2 2" xfId="2975"/>
    <cellStyle name="Millares [0] 2 12 2 3" xfId="2976"/>
    <cellStyle name="Millares [0] 2 12 3" xfId="2977"/>
    <cellStyle name="Millares [0] 2 12 4" xfId="2978"/>
    <cellStyle name="Millares [0] 2 13" xfId="2979"/>
    <cellStyle name="Millares [0] 2 13 2" xfId="2980"/>
    <cellStyle name="Millares [0] 2 13 3" xfId="2981"/>
    <cellStyle name="Millares [0] 2 14" xfId="2982"/>
    <cellStyle name="Millares [0] 2 15" xfId="2983"/>
    <cellStyle name="Millares [0] 2 2" xfId="2984"/>
    <cellStyle name="Millares [0] 2 2 10" xfId="2985"/>
    <cellStyle name="Millares [0] 2 2 10 2" xfId="2986"/>
    <cellStyle name="Millares [0] 2 2 10 2 2" xfId="2987"/>
    <cellStyle name="Millares [0] 2 2 10 2 3" xfId="2988"/>
    <cellStyle name="Millares [0] 2 2 10 3" xfId="2989"/>
    <cellStyle name="Millares [0] 2 2 10 4" xfId="2990"/>
    <cellStyle name="Millares [0] 2 2 11" xfId="2991"/>
    <cellStyle name="Millares [0] 2 2 11 2" xfId="2992"/>
    <cellStyle name="Millares [0] 2 2 11 2 2" xfId="2993"/>
    <cellStyle name="Millares [0] 2 2 11 2 3" xfId="2994"/>
    <cellStyle name="Millares [0] 2 2 11 3" xfId="2995"/>
    <cellStyle name="Millares [0] 2 2 11 4" xfId="2996"/>
    <cellStyle name="Millares [0] 2 2 12" xfId="2997"/>
    <cellStyle name="Millares [0] 2 2 12 2" xfId="2998"/>
    <cellStyle name="Millares [0] 2 2 12 2 2" xfId="2999"/>
    <cellStyle name="Millares [0] 2 2 12 2 3" xfId="3000"/>
    <cellStyle name="Millares [0] 2 2 12 3" xfId="3001"/>
    <cellStyle name="Millares [0] 2 2 12 4" xfId="3002"/>
    <cellStyle name="Millares [0] 2 2 13" xfId="3003"/>
    <cellStyle name="Millares [0] 2 2 13 2" xfId="3004"/>
    <cellStyle name="Millares [0] 2 2 13 2 2" xfId="3005"/>
    <cellStyle name="Millares [0] 2 2 13 2 3" xfId="3006"/>
    <cellStyle name="Millares [0] 2 2 13 3" xfId="3007"/>
    <cellStyle name="Millares [0] 2 2 13 4" xfId="3008"/>
    <cellStyle name="Millares [0] 2 2 14" xfId="3009"/>
    <cellStyle name="Millares [0] 2 2 14 2" xfId="3010"/>
    <cellStyle name="Millares [0] 2 2 14 2 2" xfId="3011"/>
    <cellStyle name="Millares [0] 2 2 14 2 3" xfId="3012"/>
    <cellStyle name="Millares [0] 2 2 14 3" xfId="3013"/>
    <cellStyle name="Millares [0] 2 2 14 4" xfId="3014"/>
    <cellStyle name="Millares [0] 2 2 15" xfId="3015"/>
    <cellStyle name="Millares [0] 2 2 15 2" xfId="3016"/>
    <cellStyle name="Millares [0] 2 2 15 3" xfId="3017"/>
    <cellStyle name="Millares [0] 2 2 16" xfId="3018"/>
    <cellStyle name="Millares [0] 2 2 17" xfId="3019"/>
    <cellStyle name="Millares [0] 2 2 2" xfId="3020"/>
    <cellStyle name="Millares [0] 2 2 2 10" xfId="3021"/>
    <cellStyle name="Millares [0] 2 2 2 10 2" xfId="3022"/>
    <cellStyle name="Millares [0] 2 2 2 10 2 2" xfId="3023"/>
    <cellStyle name="Millares [0] 2 2 2 10 2 3" xfId="3024"/>
    <cellStyle name="Millares [0] 2 2 2 10 3" xfId="3025"/>
    <cellStyle name="Millares [0] 2 2 2 10 4" xfId="3026"/>
    <cellStyle name="Millares [0] 2 2 2 11" xfId="3027"/>
    <cellStyle name="Millares [0] 2 2 2 11 2" xfId="3028"/>
    <cellStyle name="Millares [0] 2 2 2 11 2 2" xfId="3029"/>
    <cellStyle name="Millares [0] 2 2 2 11 2 3" xfId="3030"/>
    <cellStyle name="Millares [0] 2 2 2 11 3" xfId="3031"/>
    <cellStyle name="Millares [0] 2 2 2 11 4" xfId="3032"/>
    <cellStyle name="Millares [0] 2 2 2 12" xfId="3033"/>
    <cellStyle name="Millares [0] 2 2 2 12 2" xfId="3034"/>
    <cellStyle name="Millares [0] 2 2 2 12 2 2" xfId="3035"/>
    <cellStyle name="Millares [0] 2 2 2 12 2 3" xfId="3036"/>
    <cellStyle name="Millares [0] 2 2 2 12 3" xfId="3037"/>
    <cellStyle name="Millares [0] 2 2 2 12 4" xfId="3038"/>
    <cellStyle name="Millares [0] 2 2 2 13" xfId="3039"/>
    <cellStyle name="Millares [0] 2 2 2 13 2" xfId="3040"/>
    <cellStyle name="Millares [0] 2 2 2 13 3" xfId="3041"/>
    <cellStyle name="Millares [0] 2 2 2 14" xfId="3042"/>
    <cellStyle name="Millares [0] 2 2 2 15" xfId="3043"/>
    <cellStyle name="Millares [0] 2 2 2 2" xfId="3044"/>
    <cellStyle name="Millares [0] 2 2 2 2 10" xfId="3045"/>
    <cellStyle name="Millares [0] 2 2 2 2 2" xfId="3046"/>
    <cellStyle name="Millares [0] 2 2 2 2 2 2" xfId="3047"/>
    <cellStyle name="Millares [0] 2 2 2 2 2 2 2" xfId="3048"/>
    <cellStyle name="Millares [0] 2 2 2 2 2 2 2 2" xfId="3049"/>
    <cellStyle name="Millares [0] 2 2 2 2 2 2 2 2 2" xfId="3050"/>
    <cellStyle name="Millares [0] 2 2 2 2 2 2 2 2 2 2" xfId="3051"/>
    <cellStyle name="Millares [0] 2 2 2 2 2 2 2 2 2 3" xfId="3052"/>
    <cellStyle name="Millares [0] 2 2 2 2 2 2 2 2 3" xfId="3053"/>
    <cellStyle name="Millares [0] 2 2 2 2 2 2 2 2 4" xfId="3054"/>
    <cellStyle name="Millares [0] 2 2 2 2 2 2 2 3" xfId="3055"/>
    <cellStyle name="Millares [0] 2 2 2 2 2 2 2 3 2" xfId="3056"/>
    <cellStyle name="Millares [0] 2 2 2 2 2 2 2 3 3" xfId="3057"/>
    <cellStyle name="Millares [0] 2 2 2 2 2 2 2 4" xfId="3058"/>
    <cellStyle name="Millares [0] 2 2 2 2 2 2 2 5" xfId="3059"/>
    <cellStyle name="Millares [0] 2 2 2 2 2 2 3" xfId="3060"/>
    <cellStyle name="Millares [0] 2 2 2 2 2 2 3 2" xfId="3061"/>
    <cellStyle name="Millares [0] 2 2 2 2 2 2 3 2 2" xfId="3062"/>
    <cellStyle name="Millares [0] 2 2 2 2 2 2 3 2 3" xfId="3063"/>
    <cellStyle name="Millares [0] 2 2 2 2 2 2 3 3" xfId="3064"/>
    <cellStyle name="Millares [0] 2 2 2 2 2 2 3 4" xfId="3065"/>
    <cellStyle name="Millares [0] 2 2 2 2 2 2 4" xfId="3066"/>
    <cellStyle name="Millares [0] 2 2 2 2 2 2 4 2" xfId="3067"/>
    <cellStyle name="Millares [0] 2 2 2 2 2 2 4 2 2" xfId="3068"/>
    <cellStyle name="Millares [0] 2 2 2 2 2 2 4 2 3" xfId="3069"/>
    <cellStyle name="Millares [0] 2 2 2 2 2 2 4 3" xfId="3070"/>
    <cellStyle name="Millares [0] 2 2 2 2 2 2 4 4" xfId="3071"/>
    <cellStyle name="Millares [0] 2 2 2 2 2 2 5" xfId="3072"/>
    <cellStyle name="Millares [0] 2 2 2 2 2 2 5 2" xfId="3073"/>
    <cellStyle name="Millares [0] 2 2 2 2 2 2 5 2 2" xfId="3074"/>
    <cellStyle name="Millares [0] 2 2 2 2 2 2 5 2 3" xfId="3075"/>
    <cellStyle name="Millares [0] 2 2 2 2 2 2 5 3" xfId="3076"/>
    <cellStyle name="Millares [0] 2 2 2 2 2 2 5 4" xfId="3077"/>
    <cellStyle name="Millares [0] 2 2 2 2 2 2 6" xfId="3078"/>
    <cellStyle name="Millares [0] 2 2 2 2 2 2 6 2" xfId="3079"/>
    <cellStyle name="Millares [0] 2 2 2 2 2 2 6 3" xfId="3080"/>
    <cellStyle name="Millares [0] 2 2 2 2 2 2 7" xfId="3081"/>
    <cellStyle name="Millares [0] 2 2 2 2 2 2 8" xfId="3082"/>
    <cellStyle name="Millares [0] 2 2 2 2 2 3" xfId="3083"/>
    <cellStyle name="Millares [0] 2 2 2 2 2 3 2" xfId="3084"/>
    <cellStyle name="Millares [0] 2 2 2 2 2 3 2 2" xfId="3085"/>
    <cellStyle name="Millares [0] 2 2 2 2 2 3 2 2 2" xfId="3086"/>
    <cellStyle name="Millares [0] 2 2 2 2 2 3 2 2 3" xfId="3087"/>
    <cellStyle name="Millares [0] 2 2 2 2 2 3 2 3" xfId="3088"/>
    <cellStyle name="Millares [0] 2 2 2 2 2 3 2 4" xfId="3089"/>
    <cellStyle name="Millares [0] 2 2 2 2 2 3 3" xfId="3090"/>
    <cellStyle name="Millares [0] 2 2 2 2 2 3 3 2" xfId="3091"/>
    <cellStyle name="Millares [0] 2 2 2 2 2 3 3 3" xfId="3092"/>
    <cellStyle name="Millares [0] 2 2 2 2 2 3 4" xfId="3093"/>
    <cellStyle name="Millares [0] 2 2 2 2 2 3 5" xfId="3094"/>
    <cellStyle name="Millares [0] 2 2 2 2 2 4" xfId="3095"/>
    <cellStyle name="Millares [0] 2 2 2 2 2 4 2" xfId="3096"/>
    <cellStyle name="Millares [0] 2 2 2 2 2 4 2 2" xfId="3097"/>
    <cellStyle name="Millares [0] 2 2 2 2 2 4 2 3" xfId="3098"/>
    <cellStyle name="Millares [0] 2 2 2 2 2 4 3" xfId="3099"/>
    <cellStyle name="Millares [0] 2 2 2 2 2 4 4" xfId="3100"/>
    <cellStyle name="Millares [0] 2 2 2 2 2 5" xfId="3101"/>
    <cellStyle name="Millares [0] 2 2 2 2 2 5 2" xfId="3102"/>
    <cellStyle name="Millares [0] 2 2 2 2 2 5 2 2" xfId="3103"/>
    <cellStyle name="Millares [0] 2 2 2 2 2 5 2 3" xfId="3104"/>
    <cellStyle name="Millares [0] 2 2 2 2 2 5 3" xfId="3105"/>
    <cellStyle name="Millares [0] 2 2 2 2 2 5 4" xfId="3106"/>
    <cellStyle name="Millares [0] 2 2 2 2 2 6" xfId="3107"/>
    <cellStyle name="Millares [0] 2 2 2 2 2 6 2" xfId="3108"/>
    <cellStyle name="Millares [0] 2 2 2 2 2 6 2 2" xfId="3109"/>
    <cellStyle name="Millares [0] 2 2 2 2 2 6 2 3" xfId="3110"/>
    <cellStyle name="Millares [0] 2 2 2 2 2 6 3" xfId="3111"/>
    <cellStyle name="Millares [0] 2 2 2 2 2 6 4" xfId="3112"/>
    <cellStyle name="Millares [0] 2 2 2 2 2 7" xfId="3113"/>
    <cellStyle name="Millares [0] 2 2 2 2 2 7 2" xfId="3114"/>
    <cellStyle name="Millares [0] 2 2 2 2 2 7 3" xfId="3115"/>
    <cellStyle name="Millares [0] 2 2 2 2 2 8" xfId="3116"/>
    <cellStyle name="Millares [0] 2 2 2 2 2 9" xfId="3117"/>
    <cellStyle name="Millares [0] 2 2 2 2 3" xfId="3118"/>
    <cellStyle name="Millares [0] 2 2 2 2 3 2" xfId="3119"/>
    <cellStyle name="Millares [0] 2 2 2 2 3 2 2" xfId="3120"/>
    <cellStyle name="Millares [0] 2 2 2 2 3 2 2 2" xfId="3121"/>
    <cellStyle name="Millares [0] 2 2 2 2 3 2 2 2 2" xfId="3122"/>
    <cellStyle name="Millares [0] 2 2 2 2 3 2 2 2 3" xfId="3123"/>
    <cellStyle name="Millares [0] 2 2 2 2 3 2 2 3" xfId="3124"/>
    <cellStyle name="Millares [0] 2 2 2 2 3 2 2 4" xfId="3125"/>
    <cellStyle name="Millares [0] 2 2 2 2 3 2 3" xfId="3126"/>
    <cellStyle name="Millares [0] 2 2 2 2 3 2 3 2" xfId="3127"/>
    <cellStyle name="Millares [0] 2 2 2 2 3 2 3 3" xfId="3128"/>
    <cellStyle name="Millares [0] 2 2 2 2 3 2 4" xfId="3129"/>
    <cellStyle name="Millares [0] 2 2 2 2 3 2 5" xfId="3130"/>
    <cellStyle name="Millares [0] 2 2 2 2 3 3" xfId="3131"/>
    <cellStyle name="Millares [0] 2 2 2 2 3 3 2" xfId="3132"/>
    <cellStyle name="Millares [0] 2 2 2 2 3 3 2 2" xfId="3133"/>
    <cellStyle name="Millares [0] 2 2 2 2 3 3 2 3" xfId="3134"/>
    <cellStyle name="Millares [0] 2 2 2 2 3 3 3" xfId="3135"/>
    <cellStyle name="Millares [0] 2 2 2 2 3 3 4" xfId="3136"/>
    <cellStyle name="Millares [0] 2 2 2 2 3 4" xfId="3137"/>
    <cellStyle name="Millares [0] 2 2 2 2 3 4 2" xfId="3138"/>
    <cellStyle name="Millares [0] 2 2 2 2 3 4 2 2" xfId="3139"/>
    <cellStyle name="Millares [0] 2 2 2 2 3 4 2 3" xfId="3140"/>
    <cellStyle name="Millares [0] 2 2 2 2 3 4 3" xfId="3141"/>
    <cellStyle name="Millares [0] 2 2 2 2 3 4 4" xfId="3142"/>
    <cellStyle name="Millares [0] 2 2 2 2 3 5" xfId="3143"/>
    <cellStyle name="Millares [0] 2 2 2 2 3 5 2" xfId="3144"/>
    <cellStyle name="Millares [0] 2 2 2 2 3 5 2 2" xfId="3145"/>
    <cellStyle name="Millares [0] 2 2 2 2 3 5 2 3" xfId="3146"/>
    <cellStyle name="Millares [0] 2 2 2 2 3 5 3" xfId="3147"/>
    <cellStyle name="Millares [0] 2 2 2 2 3 5 4" xfId="3148"/>
    <cellStyle name="Millares [0] 2 2 2 2 3 6" xfId="3149"/>
    <cellStyle name="Millares [0] 2 2 2 2 3 6 2" xfId="3150"/>
    <cellStyle name="Millares [0] 2 2 2 2 3 6 3" xfId="3151"/>
    <cellStyle name="Millares [0] 2 2 2 2 3 7" xfId="3152"/>
    <cellStyle name="Millares [0] 2 2 2 2 3 8" xfId="3153"/>
    <cellStyle name="Millares [0] 2 2 2 2 4" xfId="3154"/>
    <cellStyle name="Millares [0] 2 2 2 2 4 2" xfId="3155"/>
    <cellStyle name="Millares [0] 2 2 2 2 4 2 2" xfId="3156"/>
    <cellStyle name="Millares [0] 2 2 2 2 4 2 2 2" xfId="3157"/>
    <cellStyle name="Millares [0] 2 2 2 2 4 2 2 3" xfId="3158"/>
    <cellStyle name="Millares [0] 2 2 2 2 4 2 3" xfId="3159"/>
    <cellStyle name="Millares [0] 2 2 2 2 4 2 4" xfId="3160"/>
    <cellStyle name="Millares [0] 2 2 2 2 4 3" xfId="3161"/>
    <cellStyle name="Millares [0] 2 2 2 2 4 3 2" xfId="3162"/>
    <cellStyle name="Millares [0] 2 2 2 2 4 3 3" xfId="3163"/>
    <cellStyle name="Millares [0] 2 2 2 2 4 4" xfId="3164"/>
    <cellStyle name="Millares [0] 2 2 2 2 4 5" xfId="3165"/>
    <cellStyle name="Millares [0] 2 2 2 2 5" xfId="3166"/>
    <cellStyle name="Millares [0] 2 2 2 2 5 2" xfId="3167"/>
    <cellStyle name="Millares [0] 2 2 2 2 5 2 2" xfId="3168"/>
    <cellStyle name="Millares [0] 2 2 2 2 5 2 3" xfId="3169"/>
    <cellStyle name="Millares [0] 2 2 2 2 5 3" xfId="3170"/>
    <cellStyle name="Millares [0] 2 2 2 2 5 4" xfId="3171"/>
    <cellStyle name="Millares [0] 2 2 2 2 6" xfId="3172"/>
    <cellStyle name="Millares [0] 2 2 2 2 6 2" xfId="3173"/>
    <cellStyle name="Millares [0] 2 2 2 2 6 2 2" xfId="3174"/>
    <cellStyle name="Millares [0] 2 2 2 2 6 2 3" xfId="3175"/>
    <cellStyle name="Millares [0] 2 2 2 2 6 3" xfId="3176"/>
    <cellStyle name="Millares [0] 2 2 2 2 6 4" xfId="3177"/>
    <cellStyle name="Millares [0] 2 2 2 2 7" xfId="3178"/>
    <cellStyle name="Millares [0] 2 2 2 2 7 2" xfId="3179"/>
    <cellStyle name="Millares [0] 2 2 2 2 7 2 2" xfId="3180"/>
    <cellStyle name="Millares [0] 2 2 2 2 7 2 3" xfId="3181"/>
    <cellStyle name="Millares [0] 2 2 2 2 7 3" xfId="3182"/>
    <cellStyle name="Millares [0] 2 2 2 2 7 4" xfId="3183"/>
    <cellStyle name="Millares [0] 2 2 2 2 8" xfId="3184"/>
    <cellStyle name="Millares [0] 2 2 2 2 8 2" xfId="3185"/>
    <cellStyle name="Millares [0] 2 2 2 2 8 3" xfId="3186"/>
    <cellStyle name="Millares [0] 2 2 2 2 9" xfId="3187"/>
    <cellStyle name="Millares [0] 2 2 2 3" xfId="3188"/>
    <cellStyle name="Millares [0] 2 2 2 3 10" xfId="3189"/>
    <cellStyle name="Millares [0] 2 2 2 3 2" xfId="3190"/>
    <cellStyle name="Millares [0] 2 2 2 3 2 2" xfId="3191"/>
    <cellStyle name="Millares [0] 2 2 2 3 2 2 2" xfId="3192"/>
    <cellStyle name="Millares [0] 2 2 2 3 2 2 2 2" xfId="3193"/>
    <cellStyle name="Millares [0] 2 2 2 3 2 2 2 2 2" xfId="3194"/>
    <cellStyle name="Millares [0] 2 2 2 3 2 2 2 2 2 2" xfId="3195"/>
    <cellStyle name="Millares [0] 2 2 2 3 2 2 2 2 2 3" xfId="3196"/>
    <cellStyle name="Millares [0] 2 2 2 3 2 2 2 2 3" xfId="3197"/>
    <cellStyle name="Millares [0] 2 2 2 3 2 2 2 2 4" xfId="3198"/>
    <cellStyle name="Millares [0] 2 2 2 3 2 2 2 3" xfId="3199"/>
    <cellStyle name="Millares [0] 2 2 2 3 2 2 2 3 2" xfId="3200"/>
    <cellStyle name="Millares [0] 2 2 2 3 2 2 2 3 3" xfId="3201"/>
    <cellStyle name="Millares [0] 2 2 2 3 2 2 2 4" xfId="3202"/>
    <cellStyle name="Millares [0] 2 2 2 3 2 2 2 5" xfId="3203"/>
    <cellStyle name="Millares [0] 2 2 2 3 2 2 3" xfId="3204"/>
    <cellStyle name="Millares [0] 2 2 2 3 2 2 3 2" xfId="3205"/>
    <cellStyle name="Millares [0] 2 2 2 3 2 2 3 2 2" xfId="3206"/>
    <cellStyle name="Millares [0] 2 2 2 3 2 2 3 2 3" xfId="3207"/>
    <cellStyle name="Millares [0] 2 2 2 3 2 2 3 3" xfId="3208"/>
    <cellStyle name="Millares [0] 2 2 2 3 2 2 3 4" xfId="3209"/>
    <cellStyle name="Millares [0] 2 2 2 3 2 2 4" xfId="3210"/>
    <cellStyle name="Millares [0] 2 2 2 3 2 2 4 2" xfId="3211"/>
    <cellStyle name="Millares [0] 2 2 2 3 2 2 4 2 2" xfId="3212"/>
    <cellStyle name="Millares [0] 2 2 2 3 2 2 4 2 3" xfId="3213"/>
    <cellStyle name="Millares [0] 2 2 2 3 2 2 4 3" xfId="3214"/>
    <cellStyle name="Millares [0] 2 2 2 3 2 2 4 4" xfId="3215"/>
    <cellStyle name="Millares [0] 2 2 2 3 2 2 5" xfId="3216"/>
    <cellStyle name="Millares [0] 2 2 2 3 2 2 5 2" xfId="3217"/>
    <cellStyle name="Millares [0] 2 2 2 3 2 2 5 2 2" xfId="3218"/>
    <cellStyle name="Millares [0] 2 2 2 3 2 2 5 2 3" xfId="3219"/>
    <cellStyle name="Millares [0] 2 2 2 3 2 2 5 3" xfId="3220"/>
    <cellStyle name="Millares [0] 2 2 2 3 2 2 5 4" xfId="3221"/>
    <cellStyle name="Millares [0] 2 2 2 3 2 2 6" xfId="3222"/>
    <cellStyle name="Millares [0] 2 2 2 3 2 2 6 2" xfId="3223"/>
    <cellStyle name="Millares [0] 2 2 2 3 2 2 6 3" xfId="3224"/>
    <cellStyle name="Millares [0] 2 2 2 3 2 2 7" xfId="3225"/>
    <cellStyle name="Millares [0] 2 2 2 3 2 2 8" xfId="3226"/>
    <cellStyle name="Millares [0] 2 2 2 3 2 3" xfId="3227"/>
    <cellStyle name="Millares [0] 2 2 2 3 2 3 2" xfId="3228"/>
    <cellStyle name="Millares [0] 2 2 2 3 2 3 2 2" xfId="3229"/>
    <cellStyle name="Millares [0] 2 2 2 3 2 3 2 2 2" xfId="3230"/>
    <cellStyle name="Millares [0] 2 2 2 3 2 3 2 2 3" xfId="3231"/>
    <cellStyle name="Millares [0] 2 2 2 3 2 3 2 3" xfId="3232"/>
    <cellStyle name="Millares [0] 2 2 2 3 2 3 2 4" xfId="3233"/>
    <cellStyle name="Millares [0] 2 2 2 3 2 3 3" xfId="3234"/>
    <cellStyle name="Millares [0] 2 2 2 3 2 3 3 2" xfId="3235"/>
    <cellStyle name="Millares [0] 2 2 2 3 2 3 3 3" xfId="3236"/>
    <cellStyle name="Millares [0] 2 2 2 3 2 3 4" xfId="3237"/>
    <cellStyle name="Millares [0] 2 2 2 3 2 3 5" xfId="3238"/>
    <cellStyle name="Millares [0] 2 2 2 3 2 4" xfId="3239"/>
    <cellStyle name="Millares [0] 2 2 2 3 2 4 2" xfId="3240"/>
    <cellStyle name="Millares [0] 2 2 2 3 2 4 2 2" xfId="3241"/>
    <cellStyle name="Millares [0] 2 2 2 3 2 4 2 3" xfId="3242"/>
    <cellStyle name="Millares [0] 2 2 2 3 2 4 3" xfId="3243"/>
    <cellStyle name="Millares [0] 2 2 2 3 2 4 4" xfId="3244"/>
    <cellStyle name="Millares [0] 2 2 2 3 2 5" xfId="3245"/>
    <cellStyle name="Millares [0] 2 2 2 3 2 5 2" xfId="3246"/>
    <cellStyle name="Millares [0] 2 2 2 3 2 5 2 2" xfId="3247"/>
    <cellStyle name="Millares [0] 2 2 2 3 2 5 2 3" xfId="3248"/>
    <cellStyle name="Millares [0] 2 2 2 3 2 5 3" xfId="3249"/>
    <cellStyle name="Millares [0] 2 2 2 3 2 5 4" xfId="3250"/>
    <cellStyle name="Millares [0] 2 2 2 3 2 6" xfId="3251"/>
    <cellStyle name="Millares [0] 2 2 2 3 2 6 2" xfId="3252"/>
    <cellStyle name="Millares [0] 2 2 2 3 2 6 2 2" xfId="3253"/>
    <cellStyle name="Millares [0] 2 2 2 3 2 6 2 3" xfId="3254"/>
    <cellStyle name="Millares [0] 2 2 2 3 2 6 3" xfId="3255"/>
    <cellStyle name="Millares [0] 2 2 2 3 2 6 4" xfId="3256"/>
    <cellStyle name="Millares [0] 2 2 2 3 2 7" xfId="3257"/>
    <cellStyle name="Millares [0] 2 2 2 3 2 7 2" xfId="3258"/>
    <cellStyle name="Millares [0] 2 2 2 3 2 7 3" xfId="3259"/>
    <cellStyle name="Millares [0] 2 2 2 3 2 8" xfId="3260"/>
    <cellStyle name="Millares [0] 2 2 2 3 2 9" xfId="3261"/>
    <cellStyle name="Millares [0] 2 2 2 3 3" xfId="3262"/>
    <cellStyle name="Millares [0] 2 2 2 3 3 2" xfId="3263"/>
    <cellStyle name="Millares [0] 2 2 2 3 3 2 2" xfId="3264"/>
    <cellStyle name="Millares [0] 2 2 2 3 3 2 2 2" xfId="3265"/>
    <cellStyle name="Millares [0] 2 2 2 3 3 2 2 2 2" xfId="3266"/>
    <cellStyle name="Millares [0] 2 2 2 3 3 2 2 2 3" xfId="3267"/>
    <cellStyle name="Millares [0] 2 2 2 3 3 2 2 3" xfId="3268"/>
    <cellStyle name="Millares [0] 2 2 2 3 3 2 2 4" xfId="3269"/>
    <cellStyle name="Millares [0] 2 2 2 3 3 2 3" xfId="3270"/>
    <cellStyle name="Millares [0] 2 2 2 3 3 2 3 2" xfId="3271"/>
    <cellStyle name="Millares [0] 2 2 2 3 3 2 3 3" xfId="3272"/>
    <cellStyle name="Millares [0] 2 2 2 3 3 2 4" xfId="3273"/>
    <cellStyle name="Millares [0] 2 2 2 3 3 2 5" xfId="3274"/>
    <cellStyle name="Millares [0] 2 2 2 3 3 3" xfId="3275"/>
    <cellStyle name="Millares [0] 2 2 2 3 3 3 2" xfId="3276"/>
    <cellStyle name="Millares [0] 2 2 2 3 3 3 2 2" xfId="3277"/>
    <cellStyle name="Millares [0] 2 2 2 3 3 3 2 3" xfId="3278"/>
    <cellStyle name="Millares [0] 2 2 2 3 3 3 3" xfId="3279"/>
    <cellStyle name="Millares [0] 2 2 2 3 3 3 4" xfId="3280"/>
    <cellStyle name="Millares [0] 2 2 2 3 3 4" xfId="3281"/>
    <cellStyle name="Millares [0] 2 2 2 3 3 4 2" xfId="3282"/>
    <cellStyle name="Millares [0] 2 2 2 3 3 4 2 2" xfId="3283"/>
    <cellStyle name="Millares [0] 2 2 2 3 3 4 2 3" xfId="3284"/>
    <cellStyle name="Millares [0] 2 2 2 3 3 4 3" xfId="3285"/>
    <cellStyle name="Millares [0] 2 2 2 3 3 4 4" xfId="3286"/>
    <cellStyle name="Millares [0] 2 2 2 3 3 5" xfId="3287"/>
    <cellStyle name="Millares [0] 2 2 2 3 3 5 2" xfId="3288"/>
    <cellStyle name="Millares [0] 2 2 2 3 3 5 2 2" xfId="3289"/>
    <cellStyle name="Millares [0] 2 2 2 3 3 5 2 3" xfId="3290"/>
    <cellStyle name="Millares [0] 2 2 2 3 3 5 3" xfId="3291"/>
    <cellStyle name="Millares [0] 2 2 2 3 3 5 4" xfId="3292"/>
    <cellStyle name="Millares [0] 2 2 2 3 3 6" xfId="3293"/>
    <cellStyle name="Millares [0] 2 2 2 3 3 6 2" xfId="3294"/>
    <cellStyle name="Millares [0] 2 2 2 3 3 6 3" xfId="3295"/>
    <cellStyle name="Millares [0] 2 2 2 3 3 7" xfId="3296"/>
    <cellStyle name="Millares [0] 2 2 2 3 3 8" xfId="3297"/>
    <cellStyle name="Millares [0] 2 2 2 3 4" xfId="3298"/>
    <cellStyle name="Millares [0] 2 2 2 3 4 2" xfId="3299"/>
    <cellStyle name="Millares [0] 2 2 2 3 4 2 2" xfId="3300"/>
    <cellStyle name="Millares [0] 2 2 2 3 4 2 2 2" xfId="3301"/>
    <cellStyle name="Millares [0] 2 2 2 3 4 2 2 3" xfId="3302"/>
    <cellStyle name="Millares [0] 2 2 2 3 4 2 3" xfId="3303"/>
    <cellStyle name="Millares [0] 2 2 2 3 4 2 4" xfId="3304"/>
    <cellStyle name="Millares [0] 2 2 2 3 4 3" xfId="3305"/>
    <cellStyle name="Millares [0] 2 2 2 3 4 3 2" xfId="3306"/>
    <cellStyle name="Millares [0] 2 2 2 3 4 3 3" xfId="3307"/>
    <cellStyle name="Millares [0] 2 2 2 3 4 4" xfId="3308"/>
    <cellStyle name="Millares [0] 2 2 2 3 4 5" xfId="3309"/>
    <cellStyle name="Millares [0] 2 2 2 3 5" xfId="3310"/>
    <cellStyle name="Millares [0] 2 2 2 3 5 2" xfId="3311"/>
    <cellStyle name="Millares [0] 2 2 2 3 5 2 2" xfId="3312"/>
    <cellStyle name="Millares [0] 2 2 2 3 5 2 3" xfId="3313"/>
    <cellStyle name="Millares [0] 2 2 2 3 5 3" xfId="3314"/>
    <cellStyle name="Millares [0] 2 2 2 3 5 4" xfId="3315"/>
    <cellStyle name="Millares [0] 2 2 2 3 6" xfId="3316"/>
    <cellStyle name="Millares [0] 2 2 2 3 6 2" xfId="3317"/>
    <cellStyle name="Millares [0] 2 2 2 3 6 2 2" xfId="3318"/>
    <cellStyle name="Millares [0] 2 2 2 3 6 2 3" xfId="3319"/>
    <cellStyle name="Millares [0] 2 2 2 3 6 3" xfId="3320"/>
    <cellStyle name="Millares [0] 2 2 2 3 6 4" xfId="3321"/>
    <cellStyle name="Millares [0] 2 2 2 3 7" xfId="3322"/>
    <cellStyle name="Millares [0] 2 2 2 3 7 2" xfId="3323"/>
    <cellStyle name="Millares [0] 2 2 2 3 7 2 2" xfId="3324"/>
    <cellStyle name="Millares [0] 2 2 2 3 7 2 3" xfId="3325"/>
    <cellStyle name="Millares [0] 2 2 2 3 7 3" xfId="3326"/>
    <cellStyle name="Millares [0] 2 2 2 3 7 4" xfId="3327"/>
    <cellStyle name="Millares [0] 2 2 2 3 8" xfId="3328"/>
    <cellStyle name="Millares [0] 2 2 2 3 8 2" xfId="3329"/>
    <cellStyle name="Millares [0] 2 2 2 3 8 3" xfId="3330"/>
    <cellStyle name="Millares [0] 2 2 2 3 9" xfId="3331"/>
    <cellStyle name="Millares [0] 2 2 2 4" xfId="3332"/>
    <cellStyle name="Millares [0] 2 2 2 4 2" xfId="3333"/>
    <cellStyle name="Millares [0] 2 2 2 4 2 2" xfId="3334"/>
    <cellStyle name="Millares [0] 2 2 2 4 2 2 2" xfId="3335"/>
    <cellStyle name="Millares [0] 2 2 2 4 2 2 2 2" xfId="3336"/>
    <cellStyle name="Millares [0] 2 2 2 4 2 2 2 2 2" xfId="3337"/>
    <cellStyle name="Millares [0] 2 2 2 4 2 2 2 2 3" xfId="3338"/>
    <cellStyle name="Millares [0] 2 2 2 4 2 2 2 3" xfId="3339"/>
    <cellStyle name="Millares [0] 2 2 2 4 2 2 2 4" xfId="3340"/>
    <cellStyle name="Millares [0] 2 2 2 4 2 2 3" xfId="3341"/>
    <cellStyle name="Millares [0] 2 2 2 4 2 2 3 2" xfId="3342"/>
    <cellStyle name="Millares [0] 2 2 2 4 2 2 3 3" xfId="3343"/>
    <cellStyle name="Millares [0] 2 2 2 4 2 2 4" xfId="3344"/>
    <cellStyle name="Millares [0] 2 2 2 4 2 2 5" xfId="3345"/>
    <cellStyle name="Millares [0] 2 2 2 4 2 3" xfId="3346"/>
    <cellStyle name="Millares [0] 2 2 2 4 2 3 2" xfId="3347"/>
    <cellStyle name="Millares [0] 2 2 2 4 2 3 2 2" xfId="3348"/>
    <cellStyle name="Millares [0] 2 2 2 4 2 3 2 3" xfId="3349"/>
    <cellStyle name="Millares [0] 2 2 2 4 2 3 3" xfId="3350"/>
    <cellStyle name="Millares [0] 2 2 2 4 2 3 4" xfId="3351"/>
    <cellStyle name="Millares [0] 2 2 2 4 2 4" xfId="3352"/>
    <cellStyle name="Millares [0] 2 2 2 4 2 4 2" xfId="3353"/>
    <cellStyle name="Millares [0] 2 2 2 4 2 4 2 2" xfId="3354"/>
    <cellStyle name="Millares [0] 2 2 2 4 2 4 2 3" xfId="3355"/>
    <cellStyle name="Millares [0] 2 2 2 4 2 4 3" xfId="3356"/>
    <cellStyle name="Millares [0] 2 2 2 4 2 4 4" xfId="3357"/>
    <cellStyle name="Millares [0] 2 2 2 4 2 5" xfId="3358"/>
    <cellStyle name="Millares [0] 2 2 2 4 2 5 2" xfId="3359"/>
    <cellStyle name="Millares [0] 2 2 2 4 2 5 2 2" xfId="3360"/>
    <cellStyle name="Millares [0] 2 2 2 4 2 5 2 3" xfId="3361"/>
    <cellStyle name="Millares [0] 2 2 2 4 2 5 3" xfId="3362"/>
    <cellStyle name="Millares [0] 2 2 2 4 2 5 4" xfId="3363"/>
    <cellStyle name="Millares [0] 2 2 2 4 2 6" xfId="3364"/>
    <cellStyle name="Millares [0] 2 2 2 4 2 6 2" xfId="3365"/>
    <cellStyle name="Millares [0] 2 2 2 4 2 6 3" xfId="3366"/>
    <cellStyle name="Millares [0] 2 2 2 4 2 7" xfId="3367"/>
    <cellStyle name="Millares [0] 2 2 2 4 2 8" xfId="3368"/>
    <cellStyle name="Millares [0] 2 2 2 4 3" xfId="3369"/>
    <cellStyle name="Millares [0] 2 2 2 4 3 2" xfId="3370"/>
    <cellStyle name="Millares [0] 2 2 2 4 3 2 2" xfId="3371"/>
    <cellStyle name="Millares [0] 2 2 2 4 3 2 2 2" xfId="3372"/>
    <cellStyle name="Millares [0] 2 2 2 4 3 2 2 3" xfId="3373"/>
    <cellStyle name="Millares [0] 2 2 2 4 3 2 3" xfId="3374"/>
    <cellStyle name="Millares [0] 2 2 2 4 3 2 4" xfId="3375"/>
    <cellStyle name="Millares [0] 2 2 2 4 3 3" xfId="3376"/>
    <cellStyle name="Millares [0] 2 2 2 4 3 3 2" xfId="3377"/>
    <cellStyle name="Millares [0] 2 2 2 4 3 3 3" xfId="3378"/>
    <cellStyle name="Millares [0] 2 2 2 4 3 4" xfId="3379"/>
    <cellStyle name="Millares [0] 2 2 2 4 3 5" xfId="3380"/>
    <cellStyle name="Millares [0] 2 2 2 4 4" xfId="3381"/>
    <cellStyle name="Millares [0] 2 2 2 4 4 2" xfId="3382"/>
    <cellStyle name="Millares [0] 2 2 2 4 4 2 2" xfId="3383"/>
    <cellStyle name="Millares [0] 2 2 2 4 4 2 3" xfId="3384"/>
    <cellStyle name="Millares [0] 2 2 2 4 4 3" xfId="3385"/>
    <cellStyle name="Millares [0] 2 2 2 4 4 4" xfId="3386"/>
    <cellStyle name="Millares [0] 2 2 2 4 5" xfId="3387"/>
    <cellStyle name="Millares [0] 2 2 2 4 5 2" xfId="3388"/>
    <cellStyle name="Millares [0] 2 2 2 4 5 2 2" xfId="3389"/>
    <cellStyle name="Millares [0] 2 2 2 4 5 2 3" xfId="3390"/>
    <cellStyle name="Millares [0] 2 2 2 4 5 3" xfId="3391"/>
    <cellStyle name="Millares [0] 2 2 2 4 5 4" xfId="3392"/>
    <cellStyle name="Millares [0] 2 2 2 4 6" xfId="3393"/>
    <cellStyle name="Millares [0] 2 2 2 4 6 2" xfId="3394"/>
    <cellStyle name="Millares [0] 2 2 2 4 6 2 2" xfId="3395"/>
    <cellStyle name="Millares [0] 2 2 2 4 6 2 3" xfId="3396"/>
    <cellStyle name="Millares [0] 2 2 2 4 6 3" xfId="3397"/>
    <cellStyle name="Millares [0] 2 2 2 4 6 4" xfId="3398"/>
    <cellStyle name="Millares [0] 2 2 2 4 7" xfId="3399"/>
    <cellStyle name="Millares [0] 2 2 2 4 7 2" xfId="3400"/>
    <cellStyle name="Millares [0] 2 2 2 4 7 3" xfId="3401"/>
    <cellStyle name="Millares [0] 2 2 2 4 8" xfId="3402"/>
    <cellStyle name="Millares [0] 2 2 2 4 9" xfId="3403"/>
    <cellStyle name="Millares [0] 2 2 2 5" xfId="3404"/>
    <cellStyle name="Millares [0] 2 2 2 5 2" xfId="3405"/>
    <cellStyle name="Millares [0] 2 2 2 5 2 2" xfId="3406"/>
    <cellStyle name="Millares [0] 2 2 2 5 2 2 2" xfId="3407"/>
    <cellStyle name="Millares [0] 2 2 2 5 2 2 2 2" xfId="3408"/>
    <cellStyle name="Millares [0] 2 2 2 5 2 2 2 2 2" xfId="3409"/>
    <cellStyle name="Millares [0] 2 2 2 5 2 2 2 2 3" xfId="3410"/>
    <cellStyle name="Millares [0] 2 2 2 5 2 2 2 3" xfId="3411"/>
    <cellStyle name="Millares [0] 2 2 2 5 2 2 2 4" xfId="3412"/>
    <cellStyle name="Millares [0] 2 2 2 5 2 2 3" xfId="3413"/>
    <cellStyle name="Millares [0] 2 2 2 5 2 2 3 2" xfId="3414"/>
    <cellStyle name="Millares [0] 2 2 2 5 2 2 3 3" xfId="3415"/>
    <cellStyle name="Millares [0] 2 2 2 5 2 2 4" xfId="3416"/>
    <cellStyle name="Millares [0] 2 2 2 5 2 2 5" xfId="3417"/>
    <cellStyle name="Millares [0] 2 2 2 5 2 3" xfId="3418"/>
    <cellStyle name="Millares [0] 2 2 2 5 2 3 2" xfId="3419"/>
    <cellStyle name="Millares [0] 2 2 2 5 2 3 2 2" xfId="3420"/>
    <cellStyle name="Millares [0] 2 2 2 5 2 3 2 3" xfId="3421"/>
    <cellStyle name="Millares [0] 2 2 2 5 2 3 3" xfId="3422"/>
    <cellStyle name="Millares [0] 2 2 2 5 2 3 4" xfId="3423"/>
    <cellStyle name="Millares [0] 2 2 2 5 2 4" xfId="3424"/>
    <cellStyle name="Millares [0] 2 2 2 5 2 4 2" xfId="3425"/>
    <cellStyle name="Millares [0] 2 2 2 5 2 4 2 2" xfId="3426"/>
    <cellStyle name="Millares [0] 2 2 2 5 2 4 2 3" xfId="3427"/>
    <cellStyle name="Millares [0] 2 2 2 5 2 4 3" xfId="3428"/>
    <cellStyle name="Millares [0] 2 2 2 5 2 4 4" xfId="3429"/>
    <cellStyle name="Millares [0] 2 2 2 5 2 5" xfId="3430"/>
    <cellStyle name="Millares [0] 2 2 2 5 2 5 2" xfId="3431"/>
    <cellStyle name="Millares [0] 2 2 2 5 2 5 2 2" xfId="3432"/>
    <cellStyle name="Millares [0] 2 2 2 5 2 5 2 3" xfId="3433"/>
    <cellStyle name="Millares [0] 2 2 2 5 2 5 3" xfId="3434"/>
    <cellStyle name="Millares [0] 2 2 2 5 2 5 4" xfId="3435"/>
    <cellStyle name="Millares [0] 2 2 2 5 2 6" xfId="3436"/>
    <cellStyle name="Millares [0] 2 2 2 5 2 6 2" xfId="3437"/>
    <cellStyle name="Millares [0] 2 2 2 5 2 6 3" xfId="3438"/>
    <cellStyle name="Millares [0] 2 2 2 5 2 7" xfId="3439"/>
    <cellStyle name="Millares [0] 2 2 2 5 2 8" xfId="3440"/>
    <cellStyle name="Millares [0] 2 2 2 5 3" xfId="3441"/>
    <cellStyle name="Millares [0] 2 2 2 5 3 2" xfId="3442"/>
    <cellStyle name="Millares [0] 2 2 2 5 3 2 2" xfId="3443"/>
    <cellStyle name="Millares [0] 2 2 2 5 3 2 2 2" xfId="3444"/>
    <cellStyle name="Millares [0] 2 2 2 5 3 2 2 3" xfId="3445"/>
    <cellStyle name="Millares [0] 2 2 2 5 3 2 3" xfId="3446"/>
    <cellStyle name="Millares [0] 2 2 2 5 3 2 4" xfId="3447"/>
    <cellStyle name="Millares [0] 2 2 2 5 3 3" xfId="3448"/>
    <cellStyle name="Millares [0] 2 2 2 5 3 3 2" xfId="3449"/>
    <cellStyle name="Millares [0] 2 2 2 5 3 3 3" xfId="3450"/>
    <cellStyle name="Millares [0] 2 2 2 5 3 4" xfId="3451"/>
    <cellStyle name="Millares [0] 2 2 2 5 3 5" xfId="3452"/>
    <cellStyle name="Millares [0] 2 2 2 5 4" xfId="3453"/>
    <cellStyle name="Millares [0] 2 2 2 5 4 2" xfId="3454"/>
    <cellStyle name="Millares [0] 2 2 2 5 4 2 2" xfId="3455"/>
    <cellStyle name="Millares [0] 2 2 2 5 4 2 3" xfId="3456"/>
    <cellStyle name="Millares [0] 2 2 2 5 4 3" xfId="3457"/>
    <cellStyle name="Millares [0] 2 2 2 5 4 4" xfId="3458"/>
    <cellStyle name="Millares [0] 2 2 2 5 5" xfId="3459"/>
    <cellStyle name="Millares [0] 2 2 2 5 5 2" xfId="3460"/>
    <cellStyle name="Millares [0] 2 2 2 5 5 2 2" xfId="3461"/>
    <cellStyle name="Millares [0] 2 2 2 5 5 2 3" xfId="3462"/>
    <cellStyle name="Millares [0] 2 2 2 5 5 3" xfId="3463"/>
    <cellStyle name="Millares [0] 2 2 2 5 5 4" xfId="3464"/>
    <cellStyle name="Millares [0] 2 2 2 5 6" xfId="3465"/>
    <cellStyle name="Millares [0] 2 2 2 5 6 2" xfId="3466"/>
    <cellStyle name="Millares [0] 2 2 2 5 6 2 2" xfId="3467"/>
    <cellStyle name="Millares [0] 2 2 2 5 6 2 3" xfId="3468"/>
    <cellStyle name="Millares [0] 2 2 2 5 6 3" xfId="3469"/>
    <cellStyle name="Millares [0] 2 2 2 5 6 4" xfId="3470"/>
    <cellStyle name="Millares [0] 2 2 2 5 7" xfId="3471"/>
    <cellStyle name="Millares [0] 2 2 2 5 7 2" xfId="3472"/>
    <cellStyle name="Millares [0] 2 2 2 5 7 3" xfId="3473"/>
    <cellStyle name="Millares [0] 2 2 2 5 8" xfId="3474"/>
    <cellStyle name="Millares [0] 2 2 2 5 9" xfId="3475"/>
    <cellStyle name="Millares [0] 2 2 2 6" xfId="3476"/>
    <cellStyle name="Millares [0] 2 2 2 6 2" xfId="3477"/>
    <cellStyle name="Millares [0] 2 2 2 6 2 2" xfId="3478"/>
    <cellStyle name="Millares [0] 2 2 2 6 2 2 2" xfId="3479"/>
    <cellStyle name="Millares [0] 2 2 2 6 2 2 2 2" xfId="3480"/>
    <cellStyle name="Millares [0] 2 2 2 6 2 2 2 3" xfId="3481"/>
    <cellStyle name="Millares [0] 2 2 2 6 2 2 3" xfId="3482"/>
    <cellStyle name="Millares [0] 2 2 2 6 2 2 4" xfId="3483"/>
    <cellStyle name="Millares [0] 2 2 2 6 2 3" xfId="3484"/>
    <cellStyle name="Millares [0] 2 2 2 6 2 3 2" xfId="3485"/>
    <cellStyle name="Millares [0] 2 2 2 6 2 3 3" xfId="3486"/>
    <cellStyle name="Millares [0] 2 2 2 6 2 4" xfId="3487"/>
    <cellStyle name="Millares [0] 2 2 2 6 2 5" xfId="3488"/>
    <cellStyle name="Millares [0] 2 2 2 6 3" xfId="3489"/>
    <cellStyle name="Millares [0] 2 2 2 6 3 2" xfId="3490"/>
    <cellStyle name="Millares [0] 2 2 2 6 3 2 2" xfId="3491"/>
    <cellStyle name="Millares [0] 2 2 2 6 3 2 3" xfId="3492"/>
    <cellStyle name="Millares [0] 2 2 2 6 3 3" xfId="3493"/>
    <cellStyle name="Millares [0] 2 2 2 6 3 4" xfId="3494"/>
    <cellStyle name="Millares [0] 2 2 2 6 4" xfId="3495"/>
    <cellStyle name="Millares [0] 2 2 2 6 4 2" xfId="3496"/>
    <cellStyle name="Millares [0] 2 2 2 6 4 2 2" xfId="3497"/>
    <cellStyle name="Millares [0] 2 2 2 6 4 2 3" xfId="3498"/>
    <cellStyle name="Millares [0] 2 2 2 6 4 3" xfId="3499"/>
    <cellStyle name="Millares [0] 2 2 2 6 4 4" xfId="3500"/>
    <cellStyle name="Millares [0] 2 2 2 6 5" xfId="3501"/>
    <cellStyle name="Millares [0] 2 2 2 6 5 2" xfId="3502"/>
    <cellStyle name="Millares [0] 2 2 2 6 5 2 2" xfId="3503"/>
    <cellStyle name="Millares [0] 2 2 2 6 5 2 3" xfId="3504"/>
    <cellStyle name="Millares [0] 2 2 2 6 5 3" xfId="3505"/>
    <cellStyle name="Millares [0] 2 2 2 6 5 4" xfId="3506"/>
    <cellStyle name="Millares [0] 2 2 2 6 6" xfId="3507"/>
    <cellStyle name="Millares [0] 2 2 2 6 6 2" xfId="3508"/>
    <cellStyle name="Millares [0] 2 2 2 6 6 3" xfId="3509"/>
    <cellStyle name="Millares [0] 2 2 2 6 7" xfId="3510"/>
    <cellStyle name="Millares [0] 2 2 2 6 8" xfId="3511"/>
    <cellStyle name="Millares [0] 2 2 2 7" xfId="3512"/>
    <cellStyle name="Millares [0] 2 2 2 7 2" xfId="3513"/>
    <cellStyle name="Millares [0] 2 2 2 7 2 2" xfId="3514"/>
    <cellStyle name="Millares [0] 2 2 2 7 2 2 2" xfId="3515"/>
    <cellStyle name="Millares [0] 2 2 2 7 2 2 3" xfId="3516"/>
    <cellStyle name="Millares [0] 2 2 2 7 2 3" xfId="3517"/>
    <cellStyle name="Millares [0] 2 2 2 7 2 4" xfId="3518"/>
    <cellStyle name="Millares [0] 2 2 2 7 3" xfId="3519"/>
    <cellStyle name="Millares [0] 2 2 2 7 3 2" xfId="3520"/>
    <cellStyle name="Millares [0] 2 2 2 7 3 2 2" xfId="3521"/>
    <cellStyle name="Millares [0] 2 2 2 7 3 2 3" xfId="3522"/>
    <cellStyle name="Millares [0] 2 2 2 7 3 3" xfId="3523"/>
    <cellStyle name="Millares [0] 2 2 2 7 3 4" xfId="3524"/>
    <cellStyle name="Millares [0] 2 2 2 7 4" xfId="3525"/>
    <cellStyle name="Millares [0] 2 2 2 7 4 2" xfId="3526"/>
    <cellStyle name="Millares [0] 2 2 2 7 4 3" xfId="3527"/>
    <cellStyle name="Millares [0] 2 2 2 7 5" xfId="3528"/>
    <cellStyle name="Millares [0] 2 2 2 7 6" xfId="3529"/>
    <cellStyle name="Millares [0] 2 2 2 8" xfId="3530"/>
    <cellStyle name="Millares [0] 2 2 2 8 2" xfId="3531"/>
    <cellStyle name="Millares [0] 2 2 2 8 2 2" xfId="3532"/>
    <cellStyle name="Millares [0] 2 2 2 8 2 3" xfId="3533"/>
    <cellStyle name="Millares [0] 2 2 2 8 3" xfId="3534"/>
    <cellStyle name="Millares [0] 2 2 2 8 4" xfId="3535"/>
    <cellStyle name="Millares [0] 2 2 2 9" xfId="3536"/>
    <cellStyle name="Millares [0] 2 2 2 9 2" xfId="3537"/>
    <cellStyle name="Millares [0] 2 2 2 9 2 2" xfId="3538"/>
    <cellStyle name="Millares [0] 2 2 2 9 2 3" xfId="3539"/>
    <cellStyle name="Millares [0] 2 2 2 9 3" xfId="3540"/>
    <cellStyle name="Millares [0] 2 2 2 9 4" xfId="3541"/>
    <cellStyle name="Millares [0] 2 2 3" xfId="3542"/>
    <cellStyle name="Millares [0] 2 2 3 10" xfId="3543"/>
    <cellStyle name="Millares [0] 2 2 3 10 2" xfId="3544"/>
    <cellStyle name="Millares [0] 2 2 3 10 3" xfId="3545"/>
    <cellStyle name="Millares [0] 2 2 3 11" xfId="3546"/>
    <cellStyle name="Millares [0] 2 2 3 12" xfId="3547"/>
    <cellStyle name="Millares [0] 2 2 3 2" xfId="3548"/>
    <cellStyle name="Millares [0] 2 2 3 2 10" xfId="3549"/>
    <cellStyle name="Millares [0] 2 2 3 2 2" xfId="3550"/>
    <cellStyle name="Millares [0] 2 2 3 2 2 2" xfId="3551"/>
    <cellStyle name="Millares [0] 2 2 3 2 2 2 2" xfId="3552"/>
    <cellStyle name="Millares [0] 2 2 3 2 2 2 2 2" xfId="3553"/>
    <cellStyle name="Millares [0] 2 2 3 2 2 2 2 2 2" xfId="3554"/>
    <cellStyle name="Millares [0] 2 2 3 2 2 2 2 2 2 2" xfId="3555"/>
    <cellStyle name="Millares [0] 2 2 3 2 2 2 2 2 2 3" xfId="3556"/>
    <cellStyle name="Millares [0] 2 2 3 2 2 2 2 2 3" xfId="3557"/>
    <cellStyle name="Millares [0] 2 2 3 2 2 2 2 2 4" xfId="3558"/>
    <cellStyle name="Millares [0] 2 2 3 2 2 2 2 3" xfId="3559"/>
    <cellStyle name="Millares [0] 2 2 3 2 2 2 2 3 2" xfId="3560"/>
    <cellStyle name="Millares [0] 2 2 3 2 2 2 2 3 3" xfId="3561"/>
    <cellStyle name="Millares [0] 2 2 3 2 2 2 2 4" xfId="3562"/>
    <cellStyle name="Millares [0] 2 2 3 2 2 2 2 5" xfId="3563"/>
    <cellStyle name="Millares [0] 2 2 3 2 2 2 3" xfId="3564"/>
    <cellStyle name="Millares [0] 2 2 3 2 2 2 3 2" xfId="3565"/>
    <cellStyle name="Millares [0] 2 2 3 2 2 2 3 2 2" xfId="3566"/>
    <cellStyle name="Millares [0] 2 2 3 2 2 2 3 2 3" xfId="3567"/>
    <cellStyle name="Millares [0] 2 2 3 2 2 2 3 3" xfId="3568"/>
    <cellStyle name="Millares [0] 2 2 3 2 2 2 3 4" xfId="3569"/>
    <cellStyle name="Millares [0] 2 2 3 2 2 2 4" xfId="3570"/>
    <cellStyle name="Millares [0] 2 2 3 2 2 2 4 2" xfId="3571"/>
    <cellStyle name="Millares [0] 2 2 3 2 2 2 4 2 2" xfId="3572"/>
    <cellStyle name="Millares [0] 2 2 3 2 2 2 4 2 3" xfId="3573"/>
    <cellStyle name="Millares [0] 2 2 3 2 2 2 4 3" xfId="3574"/>
    <cellStyle name="Millares [0] 2 2 3 2 2 2 4 4" xfId="3575"/>
    <cellStyle name="Millares [0] 2 2 3 2 2 2 5" xfId="3576"/>
    <cellStyle name="Millares [0] 2 2 3 2 2 2 5 2" xfId="3577"/>
    <cellStyle name="Millares [0] 2 2 3 2 2 2 5 2 2" xfId="3578"/>
    <cellStyle name="Millares [0] 2 2 3 2 2 2 5 2 3" xfId="3579"/>
    <cellStyle name="Millares [0] 2 2 3 2 2 2 5 3" xfId="3580"/>
    <cellStyle name="Millares [0] 2 2 3 2 2 2 5 4" xfId="3581"/>
    <cellStyle name="Millares [0] 2 2 3 2 2 2 6" xfId="3582"/>
    <cellStyle name="Millares [0] 2 2 3 2 2 2 6 2" xfId="3583"/>
    <cellStyle name="Millares [0] 2 2 3 2 2 2 6 3" xfId="3584"/>
    <cellStyle name="Millares [0] 2 2 3 2 2 2 7" xfId="3585"/>
    <cellStyle name="Millares [0] 2 2 3 2 2 2 8" xfId="3586"/>
    <cellStyle name="Millares [0] 2 2 3 2 2 3" xfId="3587"/>
    <cellStyle name="Millares [0] 2 2 3 2 2 3 2" xfId="3588"/>
    <cellStyle name="Millares [0] 2 2 3 2 2 3 2 2" xfId="3589"/>
    <cellStyle name="Millares [0] 2 2 3 2 2 3 2 2 2" xfId="3590"/>
    <cellStyle name="Millares [0] 2 2 3 2 2 3 2 2 3" xfId="3591"/>
    <cellStyle name="Millares [0] 2 2 3 2 2 3 2 3" xfId="3592"/>
    <cellStyle name="Millares [0] 2 2 3 2 2 3 2 4" xfId="3593"/>
    <cellStyle name="Millares [0] 2 2 3 2 2 3 3" xfId="3594"/>
    <cellStyle name="Millares [0] 2 2 3 2 2 3 3 2" xfId="3595"/>
    <cellStyle name="Millares [0] 2 2 3 2 2 3 3 3" xfId="3596"/>
    <cellStyle name="Millares [0] 2 2 3 2 2 3 4" xfId="3597"/>
    <cellStyle name="Millares [0] 2 2 3 2 2 3 5" xfId="3598"/>
    <cellStyle name="Millares [0] 2 2 3 2 2 4" xfId="3599"/>
    <cellStyle name="Millares [0] 2 2 3 2 2 4 2" xfId="3600"/>
    <cellStyle name="Millares [0] 2 2 3 2 2 4 2 2" xfId="3601"/>
    <cellStyle name="Millares [0] 2 2 3 2 2 4 2 3" xfId="3602"/>
    <cellStyle name="Millares [0] 2 2 3 2 2 4 3" xfId="3603"/>
    <cellStyle name="Millares [0] 2 2 3 2 2 4 4" xfId="3604"/>
    <cellStyle name="Millares [0] 2 2 3 2 2 5" xfId="3605"/>
    <cellStyle name="Millares [0] 2 2 3 2 2 5 2" xfId="3606"/>
    <cellStyle name="Millares [0] 2 2 3 2 2 5 2 2" xfId="3607"/>
    <cellStyle name="Millares [0] 2 2 3 2 2 5 2 3" xfId="3608"/>
    <cellStyle name="Millares [0] 2 2 3 2 2 5 3" xfId="3609"/>
    <cellStyle name="Millares [0] 2 2 3 2 2 5 4" xfId="3610"/>
    <cellStyle name="Millares [0] 2 2 3 2 2 6" xfId="3611"/>
    <cellStyle name="Millares [0] 2 2 3 2 2 6 2" xfId="3612"/>
    <cellStyle name="Millares [0] 2 2 3 2 2 6 2 2" xfId="3613"/>
    <cellStyle name="Millares [0] 2 2 3 2 2 6 2 3" xfId="3614"/>
    <cellStyle name="Millares [0] 2 2 3 2 2 6 3" xfId="3615"/>
    <cellStyle name="Millares [0] 2 2 3 2 2 6 4" xfId="3616"/>
    <cellStyle name="Millares [0] 2 2 3 2 2 7" xfId="3617"/>
    <cellStyle name="Millares [0] 2 2 3 2 2 7 2" xfId="3618"/>
    <cellStyle name="Millares [0] 2 2 3 2 2 7 3" xfId="3619"/>
    <cellStyle name="Millares [0] 2 2 3 2 2 8" xfId="3620"/>
    <cellStyle name="Millares [0] 2 2 3 2 2 9" xfId="3621"/>
    <cellStyle name="Millares [0] 2 2 3 2 3" xfId="3622"/>
    <cellStyle name="Millares [0] 2 2 3 2 3 2" xfId="3623"/>
    <cellStyle name="Millares [0] 2 2 3 2 3 2 2" xfId="3624"/>
    <cellStyle name="Millares [0] 2 2 3 2 3 2 2 2" xfId="3625"/>
    <cellStyle name="Millares [0] 2 2 3 2 3 2 2 2 2" xfId="3626"/>
    <cellStyle name="Millares [0] 2 2 3 2 3 2 2 2 3" xfId="3627"/>
    <cellStyle name="Millares [0] 2 2 3 2 3 2 2 3" xfId="3628"/>
    <cellStyle name="Millares [0] 2 2 3 2 3 2 2 4" xfId="3629"/>
    <cellStyle name="Millares [0] 2 2 3 2 3 2 3" xfId="3630"/>
    <cellStyle name="Millares [0] 2 2 3 2 3 2 3 2" xfId="3631"/>
    <cellStyle name="Millares [0] 2 2 3 2 3 2 3 3" xfId="3632"/>
    <cellStyle name="Millares [0] 2 2 3 2 3 2 4" xfId="3633"/>
    <cellStyle name="Millares [0] 2 2 3 2 3 2 5" xfId="3634"/>
    <cellStyle name="Millares [0] 2 2 3 2 3 3" xfId="3635"/>
    <cellStyle name="Millares [0] 2 2 3 2 3 3 2" xfId="3636"/>
    <cellStyle name="Millares [0] 2 2 3 2 3 3 2 2" xfId="3637"/>
    <cellStyle name="Millares [0] 2 2 3 2 3 3 2 3" xfId="3638"/>
    <cellStyle name="Millares [0] 2 2 3 2 3 3 3" xfId="3639"/>
    <cellStyle name="Millares [0] 2 2 3 2 3 3 4" xfId="3640"/>
    <cellStyle name="Millares [0] 2 2 3 2 3 4" xfId="3641"/>
    <cellStyle name="Millares [0] 2 2 3 2 3 4 2" xfId="3642"/>
    <cellStyle name="Millares [0] 2 2 3 2 3 4 2 2" xfId="3643"/>
    <cellStyle name="Millares [0] 2 2 3 2 3 4 2 3" xfId="3644"/>
    <cellStyle name="Millares [0] 2 2 3 2 3 4 3" xfId="3645"/>
    <cellStyle name="Millares [0] 2 2 3 2 3 4 4" xfId="3646"/>
    <cellStyle name="Millares [0] 2 2 3 2 3 5" xfId="3647"/>
    <cellStyle name="Millares [0] 2 2 3 2 3 5 2" xfId="3648"/>
    <cellStyle name="Millares [0] 2 2 3 2 3 5 2 2" xfId="3649"/>
    <cellStyle name="Millares [0] 2 2 3 2 3 5 2 3" xfId="3650"/>
    <cellStyle name="Millares [0] 2 2 3 2 3 5 3" xfId="3651"/>
    <cellStyle name="Millares [0] 2 2 3 2 3 5 4" xfId="3652"/>
    <cellStyle name="Millares [0] 2 2 3 2 3 6" xfId="3653"/>
    <cellStyle name="Millares [0] 2 2 3 2 3 6 2" xfId="3654"/>
    <cellStyle name="Millares [0] 2 2 3 2 3 6 3" xfId="3655"/>
    <cellStyle name="Millares [0] 2 2 3 2 3 7" xfId="3656"/>
    <cellStyle name="Millares [0] 2 2 3 2 3 8" xfId="3657"/>
    <cellStyle name="Millares [0] 2 2 3 2 4" xfId="3658"/>
    <cellStyle name="Millares [0] 2 2 3 2 4 2" xfId="3659"/>
    <cellStyle name="Millares [0] 2 2 3 2 4 2 2" xfId="3660"/>
    <cellStyle name="Millares [0] 2 2 3 2 4 2 2 2" xfId="3661"/>
    <cellStyle name="Millares [0] 2 2 3 2 4 2 2 3" xfId="3662"/>
    <cellStyle name="Millares [0] 2 2 3 2 4 2 3" xfId="3663"/>
    <cellStyle name="Millares [0] 2 2 3 2 4 2 4" xfId="3664"/>
    <cellStyle name="Millares [0] 2 2 3 2 4 3" xfId="3665"/>
    <cellStyle name="Millares [0] 2 2 3 2 4 3 2" xfId="3666"/>
    <cellStyle name="Millares [0] 2 2 3 2 4 3 3" xfId="3667"/>
    <cellStyle name="Millares [0] 2 2 3 2 4 4" xfId="3668"/>
    <cellStyle name="Millares [0] 2 2 3 2 4 5" xfId="3669"/>
    <cellStyle name="Millares [0] 2 2 3 2 5" xfId="3670"/>
    <cellStyle name="Millares [0] 2 2 3 2 5 2" xfId="3671"/>
    <cellStyle name="Millares [0] 2 2 3 2 5 2 2" xfId="3672"/>
    <cellStyle name="Millares [0] 2 2 3 2 5 2 3" xfId="3673"/>
    <cellStyle name="Millares [0] 2 2 3 2 5 3" xfId="3674"/>
    <cellStyle name="Millares [0] 2 2 3 2 5 4" xfId="3675"/>
    <cellStyle name="Millares [0] 2 2 3 2 6" xfId="3676"/>
    <cellStyle name="Millares [0] 2 2 3 2 6 2" xfId="3677"/>
    <cellStyle name="Millares [0] 2 2 3 2 6 2 2" xfId="3678"/>
    <cellStyle name="Millares [0] 2 2 3 2 6 2 3" xfId="3679"/>
    <cellStyle name="Millares [0] 2 2 3 2 6 3" xfId="3680"/>
    <cellStyle name="Millares [0] 2 2 3 2 6 4" xfId="3681"/>
    <cellStyle name="Millares [0] 2 2 3 2 7" xfId="3682"/>
    <cellStyle name="Millares [0] 2 2 3 2 7 2" xfId="3683"/>
    <cellStyle name="Millares [0] 2 2 3 2 7 2 2" xfId="3684"/>
    <cellStyle name="Millares [0] 2 2 3 2 7 2 3" xfId="3685"/>
    <cellStyle name="Millares [0] 2 2 3 2 7 3" xfId="3686"/>
    <cellStyle name="Millares [0] 2 2 3 2 7 4" xfId="3687"/>
    <cellStyle name="Millares [0] 2 2 3 2 8" xfId="3688"/>
    <cellStyle name="Millares [0] 2 2 3 2 8 2" xfId="3689"/>
    <cellStyle name="Millares [0] 2 2 3 2 8 3" xfId="3690"/>
    <cellStyle name="Millares [0] 2 2 3 2 9" xfId="3691"/>
    <cellStyle name="Millares [0] 2 2 3 3" xfId="3692"/>
    <cellStyle name="Millares [0] 2 2 3 3 2" xfId="3693"/>
    <cellStyle name="Millares [0] 2 2 3 3 2 2" xfId="3694"/>
    <cellStyle name="Millares [0] 2 2 3 3 2 2 2" xfId="3695"/>
    <cellStyle name="Millares [0] 2 2 3 3 2 2 2 2" xfId="3696"/>
    <cellStyle name="Millares [0] 2 2 3 3 2 2 2 2 2" xfId="3697"/>
    <cellStyle name="Millares [0] 2 2 3 3 2 2 2 2 3" xfId="3698"/>
    <cellStyle name="Millares [0] 2 2 3 3 2 2 2 3" xfId="3699"/>
    <cellStyle name="Millares [0] 2 2 3 3 2 2 2 4" xfId="3700"/>
    <cellStyle name="Millares [0] 2 2 3 3 2 2 3" xfId="3701"/>
    <cellStyle name="Millares [0] 2 2 3 3 2 2 3 2" xfId="3702"/>
    <cellStyle name="Millares [0] 2 2 3 3 2 2 3 3" xfId="3703"/>
    <cellStyle name="Millares [0] 2 2 3 3 2 2 4" xfId="3704"/>
    <cellStyle name="Millares [0] 2 2 3 3 2 2 5" xfId="3705"/>
    <cellStyle name="Millares [0] 2 2 3 3 2 3" xfId="3706"/>
    <cellStyle name="Millares [0] 2 2 3 3 2 3 2" xfId="3707"/>
    <cellStyle name="Millares [0] 2 2 3 3 2 3 2 2" xfId="3708"/>
    <cellStyle name="Millares [0] 2 2 3 3 2 3 2 3" xfId="3709"/>
    <cellStyle name="Millares [0] 2 2 3 3 2 3 3" xfId="3710"/>
    <cellStyle name="Millares [0] 2 2 3 3 2 3 4" xfId="3711"/>
    <cellStyle name="Millares [0] 2 2 3 3 2 4" xfId="3712"/>
    <cellStyle name="Millares [0] 2 2 3 3 2 4 2" xfId="3713"/>
    <cellStyle name="Millares [0] 2 2 3 3 2 4 2 2" xfId="3714"/>
    <cellStyle name="Millares [0] 2 2 3 3 2 4 2 3" xfId="3715"/>
    <cellStyle name="Millares [0] 2 2 3 3 2 4 3" xfId="3716"/>
    <cellStyle name="Millares [0] 2 2 3 3 2 4 4" xfId="3717"/>
    <cellStyle name="Millares [0] 2 2 3 3 2 5" xfId="3718"/>
    <cellStyle name="Millares [0] 2 2 3 3 2 5 2" xfId="3719"/>
    <cellStyle name="Millares [0] 2 2 3 3 2 5 2 2" xfId="3720"/>
    <cellStyle name="Millares [0] 2 2 3 3 2 5 2 3" xfId="3721"/>
    <cellStyle name="Millares [0] 2 2 3 3 2 5 3" xfId="3722"/>
    <cellStyle name="Millares [0] 2 2 3 3 2 5 4" xfId="3723"/>
    <cellStyle name="Millares [0] 2 2 3 3 2 6" xfId="3724"/>
    <cellStyle name="Millares [0] 2 2 3 3 2 6 2" xfId="3725"/>
    <cellStyle name="Millares [0] 2 2 3 3 2 6 3" xfId="3726"/>
    <cellStyle name="Millares [0] 2 2 3 3 2 7" xfId="3727"/>
    <cellStyle name="Millares [0] 2 2 3 3 2 8" xfId="3728"/>
    <cellStyle name="Millares [0] 2 2 3 3 3" xfId="3729"/>
    <cellStyle name="Millares [0] 2 2 3 3 3 2" xfId="3730"/>
    <cellStyle name="Millares [0] 2 2 3 3 3 2 2" xfId="3731"/>
    <cellStyle name="Millares [0] 2 2 3 3 3 2 2 2" xfId="3732"/>
    <cellStyle name="Millares [0] 2 2 3 3 3 2 2 3" xfId="3733"/>
    <cellStyle name="Millares [0] 2 2 3 3 3 2 3" xfId="3734"/>
    <cellStyle name="Millares [0] 2 2 3 3 3 2 4" xfId="3735"/>
    <cellStyle name="Millares [0] 2 2 3 3 3 3" xfId="3736"/>
    <cellStyle name="Millares [0] 2 2 3 3 3 3 2" xfId="3737"/>
    <cellStyle name="Millares [0] 2 2 3 3 3 3 3" xfId="3738"/>
    <cellStyle name="Millares [0] 2 2 3 3 3 4" xfId="3739"/>
    <cellStyle name="Millares [0] 2 2 3 3 3 5" xfId="3740"/>
    <cellStyle name="Millares [0] 2 2 3 3 4" xfId="3741"/>
    <cellStyle name="Millares [0] 2 2 3 3 4 2" xfId="3742"/>
    <cellStyle name="Millares [0] 2 2 3 3 4 2 2" xfId="3743"/>
    <cellStyle name="Millares [0] 2 2 3 3 4 2 3" xfId="3744"/>
    <cellStyle name="Millares [0] 2 2 3 3 4 3" xfId="3745"/>
    <cellStyle name="Millares [0] 2 2 3 3 4 4" xfId="3746"/>
    <cellStyle name="Millares [0] 2 2 3 3 5" xfId="3747"/>
    <cellStyle name="Millares [0] 2 2 3 3 5 2" xfId="3748"/>
    <cellStyle name="Millares [0] 2 2 3 3 5 2 2" xfId="3749"/>
    <cellStyle name="Millares [0] 2 2 3 3 5 2 3" xfId="3750"/>
    <cellStyle name="Millares [0] 2 2 3 3 5 3" xfId="3751"/>
    <cellStyle name="Millares [0] 2 2 3 3 5 4" xfId="3752"/>
    <cellStyle name="Millares [0] 2 2 3 3 6" xfId="3753"/>
    <cellStyle name="Millares [0] 2 2 3 3 6 2" xfId="3754"/>
    <cellStyle name="Millares [0] 2 2 3 3 6 2 2" xfId="3755"/>
    <cellStyle name="Millares [0] 2 2 3 3 6 2 3" xfId="3756"/>
    <cellStyle name="Millares [0] 2 2 3 3 6 3" xfId="3757"/>
    <cellStyle name="Millares [0] 2 2 3 3 6 4" xfId="3758"/>
    <cellStyle name="Millares [0] 2 2 3 3 7" xfId="3759"/>
    <cellStyle name="Millares [0] 2 2 3 3 7 2" xfId="3760"/>
    <cellStyle name="Millares [0] 2 2 3 3 7 3" xfId="3761"/>
    <cellStyle name="Millares [0] 2 2 3 3 8" xfId="3762"/>
    <cellStyle name="Millares [0] 2 2 3 3 9" xfId="3763"/>
    <cellStyle name="Millares [0] 2 2 3 4" xfId="3764"/>
    <cellStyle name="Millares [0] 2 2 3 4 2" xfId="3765"/>
    <cellStyle name="Millares [0] 2 2 3 4 2 2" xfId="3766"/>
    <cellStyle name="Millares [0] 2 2 3 4 2 2 2" xfId="3767"/>
    <cellStyle name="Millares [0] 2 2 3 4 2 2 2 2" xfId="3768"/>
    <cellStyle name="Millares [0] 2 2 3 4 2 2 2 2 2" xfId="3769"/>
    <cellStyle name="Millares [0] 2 2 3 4 2 2 2 2 3" xfId="3770"/>
    <cellStyle name="Millares [0] 2 2 3 4 2 2 2 3" xfId="3771"/>
    <cellStyle name="Millares [0] 2 2 3 4 2 2 2 4" xfId="3772"/>
    <cellStyle name="Millares [0] 2 2 3 4 2 2 3" xfId="3773"/>
    <cellStyle name="Millares [0] 2 2 3 4 2 2 3 2" xfId="3774"/>
    <cellStyle name="Millares [0] 2 2 3 4 2 2 3 3" xfId="3775"/>
    <cellStyle name="Millares [0] 2 2 3 4 2 2 4" xfId="3776"/>
    <cellStyle name="Millares [0] 2 2 3 4 2 2 5" xfId="3777"/>
    <cellStyle name="Millares [0] 2 2 3 4 2 3" xfId="3778"/>
    <cellStyle name="Millares [0] 2 2 3 4 2 3 2" xfId="3779"/>
    <cellStyle name="Millares [0] 2 2 3 4 2 3 2 2" xfId="3780"/>
    <cellStyle name="Millares [0] 2 2 3 4 2 3 2 3" xfId="3781"/>
    <cellStyle name="Millares [0] 2 2 3 4 2 3 3" xfId="3782"/>
    <cellStyle name="Millares [0] 2 2 3 4 2 3 4" xfId="3783"/>
    <cellStyle name="Millares [0] 2 2 3 4 2 4" xfId="3784"/>
    <cellStyle name="Millares [0] 2 2 3 4 2 4 2" xfId="3785"/>
    <cellStyle name="Millares [0] 2 2 3 4 2 4 2 2" xfId="3786"/>
    <cellStyle name="Millares [0] 2 2 3 4 2 4 2 3" xfId="3787"/>
    <cellStyle name="Millares [0] 2 2 3 4 2 4 3" xfId="3788"/>
    <cellStyle name="Millares [0] 2 2 3 4 2 4 4" xfId="3789"/>
    <cellStyle name="Millares [0] 2 2 3 4 2 5" xfId="3790"/>
    <cellStyle name="Millares [0] 2 2 3 4 2 5 2" xfId="3791"/>
    <cellStyle name="Millares [0] 2 2 3 4 2 5 2 2" xfId="3792"/>
    <cellStyle name="Millares [0] 2 2 3 4 2 5 2 3" xfId="3793"/>
    <cellStyle name="Millares [0] 2 2 3 4 2 5 3" xfId="3794"/>
    <cellStyle name="Millares [0] 2 2 3 4 2 5 4" xfId="3795"/>
    <cellStyle name="Millares [0] 2 2 3 4 2 6" xfId="3796"/>
    <cellStyle name="Millares [0] 2 2 3 4 2 6 2" xfId="3797"/>
    <cellStyle name="Millares [0] 2 2 3 4 2 6 3" xfId="3798"/>
    <cellStyle name="Millares [0] 2 2 3 4 2 7" xfId="3799"/>
    <cellStyle name="Millares [0] 2 2 3 4 2 8" xfId="3800"/>
    <cellStyle name="Millares [0] 2 2 3 4 3" xfId="3801"/>
    <cellStyle name="Millares [0] 2 2 3 4 3 2" xfId="3802"/>
    <cellStyle name="Millares [0] 2 2 3 4 3 2 2" xfId="3803"/>
    <cellStyle name="Millares [0] 2 2 3 4 3 2 2 2" xfId="3804"/>
    <cellStyle name="Millares [0] 2 2 3 4 3 2 2 3" xfId="3805"/>
    <cellStyle name="Millares [0] 2 2 3 4 3 2 3" xfId="3806"/>
    <cellStyle name="Millares [0] 2 2 3 4 3 2 4" xfId="3807"/>
    <cellStyle name="Millares [0] 2 2 3 4 3 3" xfId="3808"/>
    <cellStyle name="Millares [0] 2 2 3 4 3 3 2" xfId="3809"/>
    <cellStyle name="Millares [0] 2 2 3 4 3 3 3" xfId="3810"/>
    <cellStyle name="Millares [0] 2 2 3 4 3 4" xfId="3811"/>
    <cellStyle name="Millares [0] 2 2 3 4 3 5" xfId="3812"/>
    <cellStyle name="Millares [0] 2 2 3 4 4" xfId="3813"/>
    <cellStyle name="Millares [0] 2 2 3 4 4 2" xfId="3814"/>
    <cellStyle name="Millares [0] 2 2 3 4 4 2 2" xfId="3815"/>
    <cellStyle name="Millares [0] 2 2 3 4 4 2 3" xfId="3816"/>
    <cellStyle name="Millares [0] 2 2 3 4 4 3" xfId="3817"/>
    <cellStyle name="Millares [0] 2 2 3 4 4 4" xfId="3818"/>
    <cellStyle name="Millares [0] 2 2 3 4 5" xfId="3819"/>
    <cellStyle name="Millares [0] 2 2 3 4 5 2" xfId="3820"/>
    <cellStyle name="Millares [0] 2 2 3 4 5 2 2" xfId="3821"/>
    <cellStyle name="Millares [0] 2 2 3 4 5 2 3" xfId="3822"/>
    <cellStyle name="Millares [0] 2 2 3 4 5 3" xfId="3823"/>
    <cellStyle name="Millares [0] 2 2 3 4 5 4" xfId="3824"/>
    <cellStyle name="Millares [0] 2 2 3 4 6" xfId="3825"/>
    <cellStyle name="Millares [0] 2 2 3 4 6 2" xfId="3826"/>
    <cellStyle name="Millares [0] 2 2 3 4 6 2 2" xfId="3827"/>
    <cellStyle name="Millares [0] 2 2 3 4 6 2 3" xfId="3828"/>
    <cellStyle name="Millares [0] 2 2 3 4 6 3" xfId="3829"/>
    <cellStyle name="Millares [0] 2 2 3 4 6 4" xfId="3830"/>
    <cellStyle name="Millares [0] 2 2 3 4 7" xfId="3831"/>
    <cellStyle name="Millares [0] 2 2 3 4 7 2" xfId="3832"/>
    <cellStyle name="Millares [0] 2 2 3 4 7 3" xfId="3833"/>
    <cellStyle name="Millares [0] 2 2 3 4 8" xfId="3834"/>
    <cellStyle name="Millares [0] 2 2 3 4 9" xfId="3835"/>
    <cellStyle name="Millares [0] 2 2 3 5" xfId="3836"/>
    <cellStyle name="Millares [0] 2 2 3 5 2" xfId="3837"/>
    <cellStyle name="Millares [0] 2 2 3 5 2 2" xfId="3838"/>
    <cellStyle name="Millares [0] 2 2 3 5 2 2 2" xfId="3839"/>
    <cellStyle name="Millares [0] 2 2 3 5 2 2 2 2" xfId="3840"/>
    <cellStyle name="Millares [0] 2 2 3 5 2 2 2 3" xfId="3841"/>
    <cellStyle name="Millares [0] 2 2 3 5 2 2 3" xfId="3842"/>
    <cellStyle name="Millares [0] 2 2 3 5 2 2 4" xfId="3843"/>
    <cellStyle name="Millares [0] 2 2 3 5 2 3" xfId="3844"/>
    <cellStyle name="Millares [0] 2 2 3 5 2 3 2" xfId="3845"/>
    <cellStyle name="Millares [0] 2 2 3 5 2 3 3" xfId="3846"/>
    <cellStyle name="Millares [0] 2 2 3 5 2 4" xfId="3847"/>
    <cellStyle name="Millares [0] 2 2 3 5 2 5" xfId="3848"/>
    <cellStyle name="Millares [0] 2 2 3 5 3" xfId="3849"/>
    <cellStyle name="Millares [0] 2 2 3 5 3 2" xfId="3850"/>
    <cellStyle name="Millares [0] 2 2 3 5 3 2 2" xfId="3851"/>
    <cellStyle name="Millares [0] 2 2 3 5 3 2 3" xfId="3852"/>
    <cellStyle name="Millares [0] 2 2 3 5 3 3" xfId="3853"/>
    <cellStyle name="Millares [0] 2 2 3 5 3 4" xfId="3854"/>
    <cellStyle name="Millares [0] 2 2 3 5 4" xfId="3855"/>
    <cellStyle name="Millares [0] 2 2 3 5 4 2" xfId="3856"/>
    <cellStyle name="Millares [0] 2 2 3 5 4 2 2" xfId="3857"/>
    <cellStyle name="Millares [0] 2 2 3 5 4 2 3" xfId="3858"/>
    <cellStyle name="Millares [0] 2 2 3 5 4 3" xfId="3859"/>
    <cellStyle name="Millares [0] 2 2 3 5 4 4" xfId="3860"/>
    <cellStyle name="Millares [0] 2 2 3 5 5" xfId="3861"/>
    <cellStyle name="Millares [0] 2 2 3 5 5 2" xfId="3862"/>
    <cellStyle name="Millares [0] 2 2 3 5 5 2 2" xfId="3863"/>
    <cellStyle name="Millares [0] 2 2 3 5 5 2 3" xfId="3864"/>
    <cellStyle name="Millares [0] 2 2 3 5 5 3" xfId="3865"/>
    <cellStyle name="Millares [0] 2 2 3 5 5 4" xfId="3866"/>
    <cellStyle name="Millares [0] 2 2 3 5 6" xfId="3867"/>
    <cellStyle name="Millares [0] 2 2 3 5 6 2" xfId="3868"/>
    <cellStyle name="Millares [0] 2 2 3 5 6 3" xfId="3869"/>
    <cellStyle name="Millares [0] 2 2 3 5 7" xfId="3870"/>
    <cellStyle name="Millares [0] 2 2 3 5 8" xfId="3871"/>
    <cellStyle name="Millares [0] 2 2 3 6" xfId="3872"/>
    <cellStyle name="Millares [0] 2 2 3 6 2" xfId="3873"/>
    <cellStyle name="Millares [0] 2 2 3 6 2 2" xfId="3874"/>
    <cellStyle name="Millares [0] 2 2 3 6 2 2 2" xfId="3875"/>
    <cellStyle name="Millares [0] 2 2 3 6 2 2 3" xfId="3876"/>
    <cellStyle name="Millares [0] 2 2 3 6 2 3" xfId="3877"/>
    <cellStyle name="Millares [0] 2 2 3 6 2 4" xfId="3878"/>
    <cellStyle name="Millares [0] 2 2 3 6 3" xfId="3879"/>
    <cellStyle name="Millares [0] 2 2 3 6 3 2" xfId="3880"/>
    <cellStyle name="Millares [0] 2 2 3 6 3 3" xfId="3881"/>
    <cellStyle name="Millares [0] 2 2 3 6 4" xfId="3882"/>
    <cellStyle name="Millares [0] 2 2 3 6 5" xfId="3883"/>
    <cellStyle name="Millares [0] 2 2 3 7" xfId="3884"/>
    <cellStyle name="Millares [0] 2 2 3 7 2" xfId="3885"/>
    <cellStyle name="Millares [0] 2 2 3 7 2 2" xfId="3886"/>
    <cellStyle name="Millares [0] 2 2 3 7 2 3" xfId="3887"/>
    <cellStyle name="Millares [0] 2 2 3 7 3" xfId="3888"/>
    <cellStyle name="Millares [0] 2 2 3 7 4" xfId="3889"/>
    <cellStyle name="Millares [0] 2 2 3 8" xfId="3890"/>
    <cellStyle name="Millares [0] 2 2 3 8 2" xfId="3891"/>
    <cellStyle name="Millares [0] 2 2 3 8 2 2" xfId="3892"/>
    <cellStyle name="Millares [0] 2 2 3 8 2 3" xfId="3893"/>
    <cellStyle name="Millares [0] 2 2 3 8 3" xfId="3894"/>
    <cellStyle name="Millares [0] 2 2 3 8 4" xfId="3895"/>
    <cellStyle name="Millares [0] 2 2 3 9" xfId="3896"/>
    <cellStyle name="Millares [0] 2 2 3 9 2" xfId="3897"/>
    <cellStyle name="Millares [0] 2 2 3 9 2 2" xfId="3898"/>
    <cellStyle name="Millares [0] 2 2 3 9 2 3" xfId="3899"/>
    <cellStyle name="Millares [0] 2 2 3 9 3" xfId="3900"/>
    <cellStyle name="Millares [0] 2 2 3 9 4" xfId="3901"/>
    <cellStyle name="Millares [0] 2 2 4" xfId="3902"/>
    <cellStyle name="Millares [0] 2 2 4 10" xfId="3903"/>
    <cellStyle name="Millares [0] 2 2 4 2" xfId="3904"/>
    <cellStyle name="Millares [0] 2 2 4 2 2" xfId="3905"/>
    <cellStyle name="Millares [0] 2 2 4 2 2 2" xfId="3906"/>
    <cellStyle name="Millares [0] 2 2 4 2 2 2 2" xfId="3907"/>
    <cellStyle name="Millares [0] 2 2 4 2 2 2 2 2" xfId="3908"/>
    <cellStyle name="Millares [0] 2 2 4 2 2 2 2 2 2" xfId="3909"/>
    <cellStyle name="Millares [0] 2 2 4 2 2 2 2 2 3" xfId="3910"/>
    <cellStyle name="Millares [0] 2 2 4 2 2 2 2 3" xfId="3911"/>
    <cellStyle name="Millares [0] 2 2 4 2 2 2 2 4" xfId="3912"/>
    <cellStyle name="Millares [0] 2 2 4 2 2 2 3" xfId="3913"/>
    <cellStyle name="Millares [0] 2 2 4 2 2 2 3 2" xfId="3914"/>
    <cellStyle name="Millares [0] 2 2 4 2 2 2 3 3" xfId="3915"/>
    <cellStyle name="Millares [0] 2 2 4 2 2 2 4" xfId="3916"/>
    <cellStyle name="Millares [0] 2 2 4 2 2 2 5" xfId="3917"/>
    <cellStyle name="Millares [0] 2 2 4 2 2 3" xfId="3918"/>
    <cellStyle name="Millares [0] 2 2 4 2 2 3 2" xfId="3919"/>
    <cellStyle name="Millares [0] 2 2 4 2 2 3 2 2" xfId="3920"/>
    <cellStyle name="Millares [0] 2 2 4 2 2 3 2 3" xfId="3921"/>
    <cellStyle name="Millares [0] 2 2 4 2 2 3 3" xfId="3922"/>
    <cellStyle name="Millares [0] 2 2 4 2 2 3 4" xfId="3923"/>
    <cellStyle name="Millares [0] 2 2 4 2 2 4" xfId="3924"/>
    <cellStyle name="Millares [0] 2 2 4 2 2 4 2" xfId="3925"/>
    <cellStyle name="Millares [0] 2 2 4 2 2 4 2 2" xfId="3926"/>
    <cellStyle name="Millares [0] 2 2 4 2 2 4 2 3" xfId="3927"/>
    <cellStyle name="Millares [0] 2 2 4 2 2 4 3" xfId="3928"/>
    <cellStyle name="Millares [0] 2 2 4 2 2 4 4" xfId="3929"/>
    <cellStyle name="Millares [0] 2 2 4 2 2 5" xfId="3930"/>
    <cellStyle name="Millares [0] 2 2 4 2 2 5 2" xfId="3931"/>
    <cellStyle name="Millares [0] 2 2 4 2 2 5 2 2" xfId="3932"/>
    <cellStyle name="Millares [0] 2 2 4 2 2 5 2 3" xfId="3933"/>
    <cellStyle name="Millares [0] 2 2 4 2 2 5 3" xfId="3934"/>
    <cellStyle name="Millares [0] 2 2 4 2 2 5 4" xfId="3935"/>
    <cellStyle name="Millares [0] 2 2 4 2 2 6" xfId="3936"/>
    <cellStyle name="Millares [0] 2 2 4 2 2 6 2" xfId="3937"/>
    <cellStyle name="Millares [0] 2 2 4 2 2 6 3" xfId="3938"/>
    <cellStyle name="Millares [0] 2 2 4 2 2 7" xfId="3939"/>
    <cellStyle name="Millares [0] 2 2 4 2 2 8" xfId="3940"/>
    <cellStyle name="Millares [0] 2 2 4 2 3" xfId="3941"/>
    <cellStyle name="Millares [0] 2 2 4 2 3 2" xfId="3942"/>
    <cellStyle name="Millares [0] 2 2 4 2 3 2 2" xfId="3943"/>
    <cellStyle name="Millares [0] 2 2 4 2 3 2 2 2" xfId="3944"/>
    <cellStyle name="Millares [0] 2 2 4 2 3 2 2 3" xfId="3945"/>
    <cellStyle name="Millares [0] 2 2 4 2 3 2 3" xfId="3946"/>
    <cellStyle name="Millares [0] 2 2 4 2 3 2 4" xfId="3947"/>
    <cellStyle name="Millares [0] 2 2 4 2 3 3" xfId="3948"/>
    <cellStyle name="Millares [0] 2 2 4 2 3 3 2" xfId="3949"/>
    <cellStyle name="Millares [0] 2 2 4 2 3 3 3" xfId="3950"/>
    <cellStyle name="Millares [0] 2 2 4 2 3 4" xfId="3951"/>
    <cellStyle name="Millares [0] 2 2 4 2 3 5" xfId="3952"/>
    <cellStyle name="Millares [0] 2 2 4 2 4" xfId="3953"/>
    <cellStyle name="Millares [0] 2 2 4 2 4 2" xfId="3954"/>
    <cellStyle name="Millares [0] 2 2 4 2 4 2 2" xfId="3955"/>
    <cellStyle name="Millares [0] 2 2 4 2 4 2 3" xfId="3956"/>
    <cellStyle name="Millares [0] 2 2 4 2 4 3" xfId="3957"/>
    <cellStyle name="Millares [0] 2 2 4 2 4 4" xfId="3958"/>
    <cellStyle name="Millares [0] 2 2 4 2 5" xfId="3959"/>
    <cellStyle name="Millares [0] 2 2 4 2 5 2" xfId="3960"/>
    <cellStyle name="Millares [0] 2 2 4 2 5 2 2" xfId="3961"/>
    <cellStyle name="Millares [0] 2 2 4 2 5 2 3" xfId="3962"/>
    <cellStyle name="Millares [0] 2 2 4 2 5 3" xfId="3963"/>
    <cellStyle name="Millares [0] 2 2 4 2 5 4" xfId="3964"/>
    <cellStyle name="Millares [0] 2 2 4 2 6" xfId="3965"/>
    <cellStyle name="Millares [0] 2 2 4 2 6 2" xfId="3966"/>
    <cellStyle name="Millares [0] 2 2 4 2 6 2 2" xfId="3967"/>
    <cellStyle name="Millares [0] 2 2 4 2 6 2 3" xfId="3968"/>
    <cellStyle name="Millares [0] 2 2 4 2 6 3" xfId="3969"/>
    <cellStyle name="Millares [0] 2 2 4 2 6 4" xfId="3970"/>
    <cellStyle name="Millares [0] 2 2 4 2 7" xfId="3971"/>
    <cellStyle name="Millares [0] 2 2 4 2 7 2" xfId="3972"/>
    <cellStyle name="Millares [0] 2 2 4 2 7 3" xfId="3973"/>
    <cellStyle name="Millares [0] 2 2 4 2 8" xfId="3974"/>
    <cellStyle name="Millares [0] 2 2 4 2 9" xfId="3975"/>
    <cellStyle name="Millares [0] 2 2 4 3" xfId="3976"/>
    <cellStyle name="Millares [0] 2 2 4 3 2" xfId="3977"/>
    <cellStyle name="Millares [0] 2 2 4 3 2 2" xfId="3978"/>
    <cellStyle name="Millares [0] 2 2 4 3 2 2 2" xfId="3979"/>
    <cellStyle name="Millares [0] 2 2 4 3 2 2 2 2" xfId="3980"/>
    <cellStyle name="Millares [0] 2 2 4 3 2 2 2 3" xfId="3981"/>
    <cellStyle name="Millares [0] 2 2 4 3 2 2 3" xfId="3982"/>
    <cellStyle name="Millares [0] 2 2 4 3 2 2 4" xfId="3983"/>
    <cellStyle name="Millares [0] 2 2 4 3 2 3" xfId="3984"/>
    <cellStyle name="Millares [0] 2 2 4 3 2 3 2" xfId="3985"/>
    <cellStyle name="Millares [0] 2 2 4 3 2 3 3" xfId="3986"/>
    <cellStyle name="Millares [0] 2 2 4 3 2 4" xfId="3987"/>
    <cellStyle name="Millares [0] 2 2 4 3 2 5" xfId="3988"/>
    <cellStyle name="Millares [0] 2 2 4 3 3" xfId="3989"/>
    <cellStyle name="Millares [0] 2 2 4 3 3 2" xfId="3990"/>
    <cellStyle name="Millares [0] 2 2 4 3 3 2 2" xfId="3991"/>
    <cellStyle name="Millares [0] 2 2 4 3 3 2 3" xfId="3992"/>
    <cellStyle name="Millares [0] 2 2 4 3 3 3" xfId="3993"/>
    <cellStyle name="Millares [0] 2 2 4 3 3 4" xfId="3994"/>
    <cellStyle name="Millares [0] 2 2 4 3 4" xfId="3995"/>
    <cellStyle name="Millares [0] 2 2 4 3 4 2" xfId="3996"/>
    <cellStyle name="Millares [0] 2 2 4 3 4 2 2" xfId="3997"/>
    <cellStyle name="Millares [0] 2 2 4 3 4 2 3" xfId="3998"/>
    <cellStyle name="Millares [0] 2 2 4 3 4 3" xfId="3999"/>
    <cellStyle name="Millares [0] 2 2 4 3 4 4" xfId="4000"/>
    <cellStyle name="Millares [0] 2 2 4 3 5" xfId="4001"/>
    <cellStyle name="Millares [0] 2 2 4 3 5 2" xfId="4002"/>
    <cellStyle name="Millares [0] 2 2 4 3 5 2 2" xfId="4003"/>
    <cellStyle name="Millares [0] 2 2 4 3 5 2 3" xfId="4004"/>
    <cellStyle name="Millares [0] 2 2 4 3 5 3" xfId="4005"/>
    <cellStyle name="Millares [0] 2 2 4 3 5 4" xfId="4006"/>
    <cellStyle name="Millares [0] 2 2 4 3 6" xfId="4007"/>
    <cellStyle name="Millares [0] 2 2 4 3 6 2" xfId="4008"/>
    <cellStyle name="Millares [0] 2 2 4 3 6 3" xfId="4009"/>
    <cellStyle name="Millares [0] 2 2 4 3 7" xfId="4010"/>
    <cellStyle name="Millares [0] 2 2 4 3 8" xfId="4011"/>
    <cellStyle name="Millares [0] 2 2 4 4" xfId="4012"/>
    <cellStyle name="Millares [0] 2 2 4 4 2" xfId="4013"/>
    <cellStyle name="Millares [0] 2 2 4 4 2 2" xfId="4014"/>
    <cellStyle name="Millares [0] 2 2 4 4 2 2 2" xfId="4015"/>
    <cellStyle name="Millares [0] 2 2 4 4 2 2 3" xfId="4016"/>
    <cellStyle name="Millares [0] 2 2 4 4 2 3" xfId="4017"/>
    <cellStyle name="Millares [0] 2 2 4 4 2 4" xfId="4018"/>
    <cellStyle name="Millares [0] 2 2 4 4 3" xfId="4019"/>
    <cellStyle name="Millares [0] 2 2 4 4 3 2" xfId="4020"/>
    <cellStyle name="Millares [0] 2 2 4 4 3 3" xfId="4021"/>
    <cellStyle name="Millares [0] 2 2 4 4 4" xfId="4022"/>
    <cellStyle name="Millares [0] 2 2 4 4 5" xfId="4023"/>
    <cellStyle name="Millares [0] 2 2 4 5" xfId="4024"/>
    <cellStyle name="Millares [0] 2 2 4 5 2" xfId="4025"/>
    <cellStyle name="Millares [0] 2 2 4 5 2 2" xfId="4026"/>
    <cellStyle name="Millares [0] 2 2 4 5 2 3" xfId="4027"/>
    <cellStyle name="Millares [0] 2 2 4 5 3" xfId="4028"/>
    <cellStyle name="Millares [0] 2 2 4 5 4" xfId="4029"/>
    <cellStyle name="Millares [0] 2 2 4 6" xfId="4030"/>
    <cellStyle name="Millares [0] 2 2 4 6 2" xfId="4031"/>
    <cellStyle name="Millares [0] 2 2 4 6 2 2" xfId="4032"/>
    <cellStyle name="Millares [0] 2 2 4 6 2 3" xfId="4033"/>
    <cellStyle name="Millares [0] 2 2 4 6 3" xfId="4034"/>
    <cellStyle name="Millares [0] 2 2 4 6 4" xfId="4035"/>
    <cellStyle name="Millares [0] 2 2 4 7" xfId="4036"/>
    <cellStyle name="Millares [0] 2 2 4 7 2" xfId="4037"/>
    <cellStyle name="Millares [0] 2 2 4 7 2 2" xfId="4038"/>
    <cellStyle name="Millares [0] 2 2 4 7 2 3" xfId="4039"/>
    <cellStyle name="Millares [0] 2 2 4 7 3" xfId="4040"/>
    <cellStyle name="Millares [0] 2 2 4 7 4" xfId="4041"/>
    <cellStyle name="Millares [0] 2 2 4 8" xfId="4042"/>
    <cellStyle name="Millares [0] 2 2 4 8 2" xfId="4043"/>
    <cellStyle name="Millares [0] 2 2 4 8 3" xfId="4044"/>
    <cellStyle name="Millares [0] 2 2 4 9" xfId="4045"/>
    <cellStyle name="Millares [0] 2 2 5" xfId="4046"/>
    <cellStyle name="Millares [0] 2 2 5 10" xfId="4047"/>
    <cellStyle name="Millares [0] 2 2 5 2" xfId="4048"/>
    <cellStyle name="Millares [0] 2 2 5 2 2" xfId="4049"/>
    <cellStyle name="Millares [0] 2 2 5 2 2 2" xfId="4050"/>
    <cellStyle name="Millares [0] 2 2 5 2 2 2 2" xfId="4051"/>
    <cellStyle name="Millares [0] 2 2 5 2 2 2 2 2" xfId="4052"/>
    <cellStyle name="Millares [0] 2 2 5 2 2 2 2 2 2" xfId="4053"/>
    <cellStyle name="Millares [0] 2 2 5 2 2 2 2 2 3" xfId="4054"/>
    <cellStyle name="Millares [0] 2 2 5 2 2 2 2 3" xfId="4055"/>
    <cellStyle name="Millares [0] 2 2 5 2 2 2 2 4" xfId="4056"/>
    <cellStyle name="Millares [0] 2 2 5 2 2 2 3" xfId="4057"/>
    <cellStyle name="Millares [0] 2 2 5 2 2 2 3 2" xfId="4058"/>
    <cellStyle name="Millares [0] 2 2 5 2 2 2 3 3" xfId="4059"/>
    <cellStyle name="Millares [0] 2 2 5 2 2 2 4" xfId="4060"/>
    <cellStyle name="Millares [0] 2 2 5 2 2 2 5" xfId="4061"/>
    <cellStyle name="Millares [0] 2 2 5 2 2 3" xfId="4062"/>
    <cellStyle name="Millares [0] 2 2 5 2 2 3 2" xfId="4063"/>
    <cellStyle name="Millares [0] 2 2 5 2 2 3 2 2" xfId="4064"/>
    <cellStyle name="Millares [0] 2 2 5 2 2 3 2 3" xfId="4065"/>
    <cellStyle name="Millares [0] 2 2 5 2 2 3 3" xfId="4066"/>
    <cellStyle name="Millares [0] 2 2 5 2 2 3 4" xfId="4067"/>
    <cellStyle name="Millares [0] 2 2 5 2 2 4" xfId="4068"/>
    <cellStyle name="Millares [0] 2 2 5 2 2 4 2" xfId="4069"/>
    <cellStyle name="Millares [0] 2 2 5 2 2 4 2 2" xfId="4070"/>
    <cellStyle name="Millares [0] 2 2 5 2 2 4 2 3" xfId="4071"/>
    <cellStyle name="Millares [0] 2 2 5 2 2 4 3" xfId="4072"/>
    <cellStyle name="Millares [0] 2 2 5 2 2 4 4" xfId="4073"/>
    <cellStyle name="Millares [0] 2 2 5 2 2 5" xfId="4074"/>
    <cellStyle name="Millares [0] 2 2 5 2 2 5 2" xfId="4075"/>
    <cellStyle name="Millares [0] 2 2 5 2 2 5 2 2" xfId="4076"/>
    <cellStyle name="Millares [0] 2 2 5 2 2 5 2 3" xfId="4077"/>
    <cellStyle name="Millares [0] 2 2 5 2 2 5 3" xfId="4078"/>
    <cellStyle name="Millares [0] 2 2 5 2 2 5 4" xfId="4079"/>
    <cellStyle name="Millares [0] 2 2 5 2 2 6" xfId="4080"/>
    <cellStyle name="Millares [0] 2 2 5 2 2 6 2" xfId="4081"/>
    <cellStyle name="Millares [0] 2 2 5 2 2 6 3" xfId="4082"/>
    <cellStyle name="Millares [0] 2 2 5 2 2 7" xfId="4083"/>
    <cellStyle name="Millares [0] 2 2 5 2 2 8" xfId="4084"/>
    <cellStyle name="Millares [0] 2 2 5 2 3" xfId="4085"/>
    <cellStyle name="Millares [0] 2 2 5 2 3 2" xfId="4086"/>
    <cellStyle name="Millares [0] 2 2 5 2 3 2 2" xfId="4087"/>
    <cellStyle name="Millares [0] 2 2 5 2 3 2 2 2" xfId="4088"/>
    <cellStyle name="Millares [0] 2 2 5 2 3 2 2 3" xfId="4089"/>
    <cellStyle name="Millares [0] 2 2 5 2 3 2 3" xfId="4090"/>
    <cellStyle name="Millares [0] 2 2 5 2 3 2 4" xfId="4091"/>
    <cellStyle name="Millares [0] 2 2 5 2 3 3" xfId="4092"/>
    <cellStyle name="Millares [0] 2 2 5 2 3 3 2" xfId="4093"/>
    <cellStyle name="Millares [0] 2 2 5 2 3 3 3" xfId="4094"/>
    <cellStyle name="Millares [0] 2 2 5 2 3 4" xfId="4095"/>
    <cellStyle name="Millares [0] 2 2 5 2 3 5" xfId="4096"/>
    <cellStyle name="Millares [0] 2 2 5 2 4" xfId="4097"/>
    <cellStyle name="Millares [0] 2 2 5 2 4 2" xfId="4098"/>
    <cellStyle name="Millares [0] 2 2 5 2 4 2 2" xfId="4099"/>
    <cellStyle name="Millares [0] 2 2 5 2 4 2 3" xfId="4100"/>
    <cellStyle name="Millares [0] 2 2 5 2 4 3" xfId="4101"/>
    <cellStyle name="Millares [0] 2 2 5 2 4 4" xfId="4102"/>
    <cellStyle name="Millares [0] 2 2 5 2 5" xfId="4103"/>
    <cellStyle name="Millares [0] 2 2 5 2 5 2" xfId="4104"/>
    <cellStyle name="Millares [0] 2 2 5 2 5 2 2" xfId="4105"/>
    <cellStyle name="Millares [0] 2 2 5 2 5 2 3" xfId="4106"/>
    <cellStyle name="Millares [0] 2 2 5 2 5 3" xfId="4107"/>
    <cellStyle name="Millares [0] 2 2 5 2 5 4" xfId="4108"/>
    <cellStyle name="Millares [0] 2 2 5 2 6" xfId="4109"/>
    <cellStyle name="Millares [0] 2 2 5 2 6 2" xfId="4110"/>
    <cellStyle name="Millares [0] 2 2 5 2 6 2 2" xfId="4111"/>
    <cellStyle name="Millares [0] 2 2 5 2 6 2 3" xfId="4112"/>
    <cellStyle name="Millares [0] 2 2 5 2 6 3" xfId="4113"/>
    <cellStyle name="Millares [0] 2 2 5 2 6 4" xfId="4114"/>
    <cellStyle name="Millares [0] 2 2 5 2 7" xfId="4115"/>
    <cellStyle name="Millares [0] 2 2 5 2 7 2" xfId="4116"/>
    <cellStyle name="Millares [0] 2 2 5 2 7 3" xfId="4117"/>
    <cellStyle name="Millares [0] 2 2 5 2 8" xfId="4118"/>
    <cellStyle name="Millares [0] 2 2 5 2 9" xfId="4119"/>
    <cellStyle name="Millares [0] 2 2 5 3" xfId="4120"/>
    <cellStyle name="Millares [0] 2 2 5 3 2" xfId="4121"/>
    <cellStyle name="Millares [0] 2 2 5 3 2 2" xfId="4122"/>
    <cellStyle name="Millares [0] 2 2 5 3 2 2 2" xfId="4123"/>
    <cellStyle name="Millares [0] 2 2 5 3 2 2 2 2" xfId="4124"/>
    <cellStyle name="Millares [0] 2 2 5 3 2 2 2 3" xfId="4125"/>
    <cellStyle name="Millares [0] 2 2 5 3 2 2 3" xfId="4126"/>
    <cellStyle name="Millares [0] 2 2 5 3 2 2 4" xfId="4127"/>
    <cellStyle name="Millares [0] 2 2 5 3 2 3" xfId="4128"/>
    <cellStyle name="Millares [0] 2 2 5 3 2 3 2" xfId="4129"/>
    <cellStyle name="Millares [0] 2 2 5 3 2 3 3" xfId="4130"/>
    <cellStyle name="Millares [0] 2 2 5 3 2 4" xfId="4131"/>
    <cellStyle name="Millares [0] 2 2 5 3 2 5" xfId="4132"/>
    <cellStyle name="Millares [0] 2 2 5 3 3" xfId="4133"/>
    <cellStyle name="Millares [0] 2 2 5 3 3 2" xfId="4134"/>
    <cellStyle name="Millares [0] 2 2 5 3 3 2 2" xfId="4135"/>
    <cellStyle name="Millares [0] 2 2 5 3 3 2 3" xfId="4136"/>
    <cellStyle name="Millares [0] 2 2 5 3 3 3" xfId="4137"/>
    <cellStyle name="Millares [0] 2 2 5 3 3 4" xfId="4138"/>
    <cellStyle name="Millares [0] 2 2 5 3 4" xfId="4139"/>
    <cellStyle name="Millares [0] 2 2 5 3 4 2" xfId="4140"/>
    <cellStyle name="Millares [0] 2 2 5 3 4 2 2" xfId="4141"/>
    <cellStyle name="Millares [0] 2 2 5 3 4 2 3" xfId="4142"/>
    <cellStyle name="Millares [0] 2 2 5 3 4 3" xfId="4143"/>
    <cellStyle name="Millares [0] 2 2 5 3 4 4" xfId="4144"/>
    <cellStyle name="Millares [0] 2 2 5 3 5" xfId="4145"/>
    <cellStyle name="Millares [0] 2 2 5 3 5 2" xfId="4146"/>
    <cellStyle name="Millares [0] 2 2 5 3 5 2 2" xfId="4147"/>
    <cellStyle name="Millares [0] 2 2 5 3 5 2 3" xfId="4148"/>
    <cellStyle name="Millares [0] 2 2 5 3 5 3" xfId="4149"/>
    <cellStyle name="Millares [0] 2 2 5 3 5 4" xfId="4150"/>
    <cellStyle name="Millares [0] 2 2 5 3 6" xfId="4151"/>
    <cellStyle name="Millares [0] 2 2 5 3 6 2" xfId="4152"/>
    <cellStyle name="Millares [0] 2 2 5 3 6 3" xfId="4153"/>
    <cellStyle name="Millares [0] 2 2 5 3 7" xfId="4154"/>
    <cellStyle name="Millares [0] 2 2 5 3 8" xfId="4155"/>
    <cellStyle name="Millares [0] 2 2 5 4" xfId="4156"/>
    <cellStyle name="Millares [0] 2 2 5 4 2" xfId="4157"/>
    <cellStyle name="Millares [0] 2 2 5 4 2 2" xfId="4158"/>
    <cellStyle name="Millares [0] 2 2 5 4 2 2 2" xfId="4159"/>
    <cellStyle name="Millares [0] 2 2 5 4 2 2 3" xfId="4160"/>
    <cellStyle name="Millares [0] 2 2 5 4 2 3" xfId="4161"/>
    <cellStyle name="Millares [0] 2 2 5 4 2 4" xfId="4162"/>
    <cellStyle name="Millares [0] 2 2 5 4 3" xfId="4163"/>
    <cellStyle name="Millares [0] 2 2 5 4 3 2" xfId="4164"/>
    <cellStyle name="Millares [0] 2 2 5 4 3 3" xfId="4165"/>
    <cellStyle name="Millares [0] 2 2 5 4 4" xfId="4166"/>
    <cellStyle name="Millares [0] 2 2 5 4 5" xfId="4167"/>
    <cellStyle name="Millares [0] 2 2 5 5" xfId="4168"/>
    <cellStyle name="Millares [0] 2 2 5 5 2" xfId="4169"/>
    <cellStyle name="Millares [0] 2 2 5 5 2 2" xfId="4170"/>
    <cellStyle name="Millares [0] 2 2 5 5 2 3" xfId="4171"/>
    <cellStyle name="Millares [0] 2 2 5 5 3" xfId="4172"/>
    <cellStyle name="Millares [0] 2 2 5 5 4" xfId="4173"/>
    <cellStyle name="Millares [0] 2 2 5 6" xfId="4174"/>
    <cellStyle name="Millares [0] 2 2 5 6 2" xfId="4175"/>
    <cellStyle name="Millares [0] 2 2 5 6 2 2" xfId="4176"/>
    <cellStyle name="Millares [0] 2 2 5 6 2 3" xfId="4177"/>
    <cellStyle name="Millares [0] 2 2 5 6 3" xfId="4178"/>
    <cellStyle name="Millares [0] 2 2 5 6 4" xfId="4179"/>
    <cellStyle name="Millares [0] 2 2 5 7" xfId="4180"/>
    <cellStyle name="Millares [0] 2 2 5 7 2" xfId="4181"/>
    <cellStyle name="Millares [0] 2 2 5 7 2 2" xfId="4182"/>
    <cellStyle name="Millares [0] 2 2 5 7 2 3" xfId="4183"/>
    <cellStyle name="Millares [0] 2 2 5 7 3" xfId="4184"/>
    <cellStyle name="Millares [0] 2 2 5 7 4" xfId="4185"/>
    <cellStyle name="Millares [0] 2 2 5 8" xfId="4186"/>
    <cellStyle name="Millares [0] 2 2 5 8 2" xfId="4187"/>
    <cellStyle name="Millares [0] 2 2 5 8 3" xfId="4188"/>
    <cellStyle name="Millares [0] 2 2 5 9" xfId="4189"/>
    <cellStyle name="Millares [0] 2 2 6" xfId="4190"/>
    <cellStyle name="Millares [0] 2 2 6 2" xfId="4191"/>
    <cellStyle name="Millares [0] 2 2 6 2 2" xfId="4192"/>
    <cellStyle name="Millares [0] 2 2 6 2 2 2" xfId="4193"/>
    <cellStyle name="Millares [0] 2 2 6 2 2 2 2" xfId="4194"/>
    <cellStyle name="Millares [0] 2 2 6 2 2 2 2 2" xfId="4195"/>
    <cellStyle name="Millares [0] 2 2 6 2 2 2 2 3" xfId="4196"/>
    <cellStyle name="Millares [0] 2 2 6 2 2 2 3" xfId="4197"/>
    <cellStyle name="Millares [0] 2 2 6 2 2 2 4" xfId="4198"/>
    <cellStyle name="Millares [0] 2 2 6 2 2 3" xfId="4199"/>
    <cellStyle name="Millares [0] 2 2 6 2 2 3 2" xfId="4200"/>
    <cellStyle name="Millares [0] 2 2 6 2 2 3 3" xfId="4201"/>
    <cellStyle name="Millares [0] 2 2 6 2 2 4" xfId="4202"/>
    <cellStyle name="Millares [0] 2 2 6 2 2 5" xfId="4203"/>
    <cellStyle name="Millares [0] 2 2 6 2 3" xfId="4204"/>
    <cellStyle name="Millares [0] 2 2 6 2 3 2" xfId="4205"/>
    <cellStyle name="Millares [0] 2 2 6 2 3 2 2" xfId="4206"/>
    <cellStyle name="Millares [0] 2 2 6 2 3 2 3" xfId="4207"/>
    <cellStyle name="Millares [0] 2 2 6 2 3 3" xfId="4208"/>
    <cellStyle name="Millares [0] 2 2 6 2 3 4" xfId="4209"/>
    <cellStyle name="Millares [0] 2 2 6 2 4" xfId="4210"/>
    <cellStyle name="Millares [0] 2 2 6 2 4 2" xfId="4211"/>
    <cellStyle name="Millares [0] 2 2 6 2 4 2 2" xfId="4212"/>
    <cellStyle name="Millares [0] 2 2 6 2 4 2 3" xfId="4213"/>
    <cellStyle name="Millares [0] 2 2 6 2 4 3" xfId="4214"/>
    <cellStyle name="Millares [0] 2 2 6 2 4 4" xfId="4215"/>
    <cellStyle name="Millares [0] 2 2 6 2 5" xfId="4216"/>
    <cellStyle name="Millares [0] 2 2 6 2 5 2" xfId="4217"/>
    <cellStyle name="Millares [0] 2 2 6 2 5 2 2" xfId="4218"/>
    <cellStyle name="Millares [0] 2 2 6 2 5 2 3" xfId="4219"/>
    <cellStyle name="Millares [0] 2 2 6 2 5 3" xfId="4220"/>
    <cellStyle name="Millares [0] 2 2 6 2 5 4" xfId="4221"/>
    <cellStyle name="Millares [0] 2 2 6 2 6" xfId="4222"/>
    <cellStyle name="Millares [0] 2 2 6 2 6 2" xfId="4223"/>
    <cellStyle name="Millares [0] 2 2 6 2 6 3" xfId="4224"/>
    <cellStyle name="Millares [0] 2 2 6 2 7" xfId="4225"/>
    <cellStyle name="Millares [0] 2 2 6 2 8" xfId="4226"/>
    <cellStyle name="Millares [0] 2 2 6 3" xfId="4227"/>
    <cellStyle name="Millares [0] 2 2 6 3 2" xfId="4228"/>
    <cellStyle name="Millares [0] 2 2 6 3 2 2" xfId="4229"/>
    <cellStyle name="Millares [0] 2 2 6 3 2 2 2" xfId="4230"/>
    <cellStyle name="Millares [0] 2 2 6 3 2 2 3" xfId="4231"/>
    <cellStyle name="Millares [0] 2 2 6 3 2 3" xfId="4232"/>
    <cellStyle name="Millares [0] 2 2 6 3 2 4" xfId="4233"/>
    <cellStyle name="Millares [0] 2 2 6 3 3" xfId="4234"/>
    <cellStyle name="Millares [0] 2 2 6 3 3 2" xfId="4235"/>
    <cellStyle name="Millares [0] 2 2 6 3 3 3" xfId="4236"/>
    <cellStyle name="Millares [0] 2 2 6 3 4" xfId="4237"/>
    <cellStyle name="Millares [0] 2 2 6 3 5" xfId="4238"/>
    <cellStyle name="Millares [0] 2 2 6 4" xfId="4239"/>
    <cellStyle name="Millares [0] 2 2 6 4 2" xfId="4240"/>
    <cellStyle name="Millares [0] 2 2 6 4 2 2" xfId="4241"/>
    <cellStyle name="Millares [0] 2 2 6 4 2 3" xfId="4242"/>
    <cellStyle name="Millares [0] 2 2 6 4 3" xfId="4243"/>
    <cellStyle name="Millares [0] 2 2 6 4 4" xfId="4244"/>
    <cellStyle name="Millares [0] 2 2 6 5" xfId="4245"/>
    <cellStyle name="Millares [0] 2 2 6 5 2" xfId="4246"/>
    <cellStyle name="Millares [0] 2 2 6 5 2 2" xfId="4247"/>
    <cellStyle name="Millares [0] 2 2 6 5 2 3" xfId="4248"/>
    <cellStyle name="Millares [0] 2 2 6 5 3" xfId="4249"/>
    <cellStyle name="Millares [0] 2 2 6 5 4" xfId="4250"/>
    <cellStyle name="Millares [0] 2 2 6 6" xfId="4251"/>
    <cellStyle name="Millares [0] 2 2 6 6 2" xfId="4252"/>
    <cellStyle name="Millares [0] 2 2 6 6 2 2" xfId="4253"/>
    <cellStyle name="Millares [0] 2 2 6 6 2 3" xfId="4254"/>
    <cellStyle name="Millares [0] 2 2 6 6 3" xfId="4255"/>
    <cellStyle name="Millares [0] 2 2 6 6 4" xfId="4256"/>
    <cellStyle name="Millares [0] 2 2 6 7" xfId="4257"/>
    <cellStyle name="Millares [0] 2 2 6 7 2" xfId="4258"/>
    <cellStyle name="Millares [0] 2 2 6 7 3" xfId="4259"/>
    <cellStyle name="Millares [0] 2 2 6 8" xfId="4260"/>
    <cellStyle name="Millares [0] 2 2 6 9" xfId="4261"/>
    <cellStyle name="Millares [0] 2 2 7" xfId="4262"/>
    <cellStyle name="Millares [0] 2 2 7 2" xfId="4263"/>
    <cellStyle name="Millares [0] 2 2 7 2 2" xfId="4264"/>
    <cellStyle name="Millares [0] 2 2 7 2 2 2" xfId="4265"/>
    <cellStyle name="Millares [0] 2 2 7 2 2 2 2" xfId="4266"/>
    <cellStyle name="Millares [0] 2 2 7 2 2 2 2 2" xfId="4267"/>
    <cellStyle name="Millares [0] 2 2 7 2 2 2 2 3" xfId="4268"/>
    <cellStyle name="Millares [0] 2 2 7 2 2 2 3" xfId="4269"/>
    <cellStyle name="Millares [0] 2 2 7 2 2 2 4" xfId="4270"/>
    <cellStyle name="Millares [0] 2 2 7 2 2 3" xfId="4271"/>
    <cellStyle name="Millares [0] 2 2 7 2 2 3 2" xfId="4272"/>
    <cellStyle name="Millares [0] 2 2 7 2 2 3 3" xfId="4273"/>
    <cellStyle name="Millares [0] 2 2 7 2 2 4" xfId="4274"/>
    <cellStyle name="Millares [0] 2 2 7 2 2 5" xfId="4275"/>
    <cellStyle name="Millares [0] 2 2 7 2 3" xfId="4276"/>
    <cellStyle name="Millares [0] 2 2 7 2 3 2" xfId="4277"/>
    <cellStyle name="Millares [0] 2 2 7 2 3 2 2" xfId="4278"/>
    <cellStyle name="Millares [0] 2 2 7 2 3 2 3" xfId="4279"/>
    <cellStyle name="Millares [0] 2 2 7 2 3 3" xfId="4280"/>
    <cellStyle name="Millares [0] 2 2 7 2 3 4" xfId="4281"/>
    <cellStyle name="Millares [0] 2 2 7 2 4" xfId="4282"/>
    <cellStyle name="Millares [0] 2 2 7 2 4 2" xfId="4283"/>
    <cellStyle name="Millares [0] 2 2 7 2 4 2 2" xfId="4284"/>
    <cellStyle name="Millares [0] 2 2 7 2 4 2 3" xfId="4285"/>
    <cellStyle name="Millares [0] 2 2 7 2 4 3" xfId="4286"/>
    <cellStyle name="Millares [0] 2 2 7 2 4 4" xfId="4287"/>
    <cellStyle name="Millares [0] 2 2 7 2 5" xfId="4288"/>
    <cellStyle name="Millares [0] 2 2 7 2 5 2" xfId="4289"/>
    <cellStyle name="Millares [0] 2 2 7 2 5 2 2" xfId="4290"/>
    <cellStyle name="Millares [0] 2 2 7 2 5 2 3" xfId="4291"/>
    <cellStyle name="Millares [0] 2 2 7 2 5 3" xfId="4292"/>
    <cellStyle name="Millares [0] 2 2 7 2 5 4" xfId="4293"/>
    <cellStyle name="Millares [0] 2 2 7 2 6" xfId="4294"/>
    <cellStyle name="Millares [0] 2 2 7 2 6 2" xfId="4295"/>
    <cellStyle name="Millares [0] 2 2 7 2 6 3" xfId="4296"/>
    <cellStyle name="Millares [0] 2 2 7 2 7" xfId="4297"/>
    <cellStyle name="Millares [0] 2 2 7 2 8" xfId="4298"/>
    <cellStyle name="Millares [0] 2 2 7 3" xfId="4299"/>
    <cellStyle name="Millares [0] 2 2 7 3 2" xfId="4300"/>
    <cellStyle name="Millares [0] 2 2 7 3 2 2" xfId="4301"/>
    <cellStyle name="Millares [0] 2 2 7 3 2 2 2" xfId="4302"/>
    <cellStyle name="Millares [0] 2 2 7 3 2 2 3" xfId="4303"/>
    <cellStyle name="Millares [0] 2 2 7 3 2 3" xfId="4304"/>
    <cellStyle name="Millares [0] 2 2 7 3 2 4" xfId="4305"/>
    <cellStyle name="Millares [0] 2 2 7 3 3" xfId="4306"/>
    <cellStyle name="Millares [0] 2 2 7 3 3 2" xfId="4307"/>
    <cellStyle name="Millares [0] 2 2 7 3 3 3" xfId="4308"/>
    <cellStyle name="Millares [0] 2 2 7 3 4" xfId="4309"/>
    <cellStyle name="Millares [0] 2 2 7 3 5" xfId="4310"/>
    <cellStyle name="Millares [0] 2 2 7 4" xfId="4311"/>
    <cellStyle name="Millares [0] 2 2 7 4 2" xfId="4312"/>
    <cellStyle name="Millares [0] 2 2 7 4 2 2" xfId="4313"/>
    <cellStyle name="Millares [0] 2 2 7 4 2 3" xfId="4314"/>
    <cellStyle name="Millares [0] 2 2 7 4 3" xfId="4315"/>
    <cellStyle name="Millares [0] 2 2 7 4 4" xfId="4316"/>
    <cellStyle name="Millares [0] 2 2 7 5" xfId="4317"/>
    <cellStyle name="Millares [0] 2 2 7 5 2" xfId="4318"/>
    <cellStyle name="Millares [0] 2 2 7 5 2 2" xfId="4319"/>
    <cellStyle name="Millares [0] 2 2 7 5 2 3" xfId="4320"/>
    <cellStyle name="Millares [0] 2 2 7 5 3" xfId="4321"/>
    <cellStyle name="Millares [0] 2 2 7 5 4" xfId="4322"/>
    <cellStyle name="Millares [0] 2 2 7 6" xfId="4323"/>
    <cellStyle name="Millares [0] 2 2 7 6 2" xfId="4324"/>
    <cellStyle name="Millares [0] 2 2 7 6 2 2" xfId="4325"/>
    <cellStyle name="Millares [0] 2 2 7 6 2 3" xfId="4326"/>
    <cellStyle name="Millares [0] 2 2 7 6 3" xfId="4327"/>
    <cellStyle name="Millares [0] 2 2 7 6 4" xfId="4328"/>
    <cellStyle name="Millares [0] 2 2 7 7" xfId="4329"/>
    <cellStyle name="Millares [0] 2 2 7 7 2" xfId="4330"/>
    <cellStyle name="Millares [0] 2 2 7 7 3" xfId="4331"/>
    <cellStyle name="Millares [0] 2 2 7 8" xfId="4332"/>
    <cellStyle name="Millares [0] 2 2 7 9" xfId="4333"/>
    <cellStyle name="Millares [0] 2 2 8" xfId="4334"/>
    <cellStyle name="Millares [0] 2 2 8 2" xfId="4335"/>
    <cellStyle name="Millares [0] 2 2 8 2 2" xfId="4336"/>
    <cellStyle name="Millares [0] 2 2 8 2 2 2" xfId="4337"/>
    <cellStyle name="Millares [0] 2 2 8 2 2 2 2" xfId="4338"/>
    <cellStyle name="Millares [0] 2 2 8 2 2 2 3" xfId="4339"/>
    <cellStyle name="Millares [0] 2 2 8 2 2 3" xfId="4340"/>
    <cellStyle name="Millares [0] 2 2 8 2 2 4" xfId="4341"/>
    <cellStyle name="Millares [0] 2 2 8 2 3" xfId="4342"/>
    <cellStyle name="Millares [0] 2 2 8 2 3 2" xfId="4343"/>
    <cellStyle name="Millares [0] 2 2 8 2 3 3" xfId="4344"/>
    <cellStyle name="Millares [0] 2 2 8 2 4" xfId="4345"/>
    <cellStyle name="Millares [0] 2 2 8 2 5" xfId="4346"/>
    <cellStyle name="Millares [0] 2 2 8 3" xfId="4347"/>
    <cellStyle name="Millares [0] 2 2 8 3 2" xfId="4348"/>
    <cellStyle name="Millares [0] 2 2 8 3 2 2" xfId="4349"/>
    <cellStyle name="Millares [0] 2 2 8 3 2 3" xfId="4350"/>
    <cellStyle name="Millares [0] 2 2 8 3 3" xfId="4351"/>
    <cellStyle name="Millares [0] 2 2 8 3 4" xfId="4352"/>
    <cellStyle name="Millares [0] 2 2 8 4" xfId="4353"/>
    <cellStyle name="Millares [0] 2 2 8 4 2" xfId="4354"/>
    <cellStyle name="Millares [0] 2 2 8 4 2 2" xfId="4355"/>
    <cellStyle name="Millares [0] 2 2 8 4 2 3" xfId="4356"/>
    <cellStyle name="Millares [0] 2 2 8 4 3" xfId="4357"/>
    <cellStyle name="Millares [0] 2 2 8 4 4" xfId="4358"/>
    <cellStyle name="Millares [0] 2 2 8 5" xfId="4359"/>
    <cellStyle name="Millares [0] 2 2 8 5 2" xfId="4360"/>
    <cellStyle name="Millares [0] 2 2 8 5 2 2" xfId="4361"/>
    <cellStyle name="Millares [0] 2 2 8 5 2 3" xfId="4362"/>
    <cellStyle name="Millares [0] 2 2 8 5 3" xfId="4363"/>
    <cellStyle name="Millares [0] 2 2 8 5 4" xfId="4364"/>
    <cellStyle name="Millares [0] 2 2 8 6" xfId="4365"/>
    <cellStyle name="Millares [0] 2 2 8 6 2" xfId="4366"/>
    <cellStyle name="Millares [0] 2 2 8 6 3" xfId="4367"/>
    <cellStyle name="Millares [0] 2 2 8 7" xfId="4368"/>
    <cellStyle name="Millares [0] 2 2 8 8" xfId="4369"/>
    <cellStyle name="Millares [0] 2 2 9" xfId="4370"/>
    <cellStyle name="Millares [0] 2 2 9 2" xfId="4371"/>
    <cellStyle name="Millares [0] 2 2 9 2 2" xfId="4372"/>
    <cellStyle name="Millares [0] 2 2 9 2 2 2" xfId="4373"/>
    <cellStyle name="Millares [0] 2 2 9 2 2 3" xfId="4374"/>
    <cellStyle name="Millares [0] 2 2 9 2 3" xfId="4375"/>
    <cellStyle name="Millares [0] 2 2 9 2 4" xfId="4376"/>
    <cellStyle name="Millares [0] 2 2 9 3" xfId="4377"/>
    <cellStyle name="Millares [0] 2 2 9 3 2" xfId="4378"/>
    <cellStyle name="Millares [0] 2 2 9 3 2 2" xfId="4379"/>
    <cellStyle name="Millares [0] 2 2 9 3 2 3" xfId="4380"/>
    <cellStyle name="Millares [0] 2 2 9 3 3" xfId="4381"/>
    <cellStyle name="Millares [0] 2 2 9 3 4" xfId="4382"/>
    <cellStyle name="Millares [0] 2 2 9 4" xfId="4383"/>
    <cellStyle name="Millares [0] 2 2 9 4 2" xfId="4384"/>
    <cellStyle name="Millares [0] 2 2 9 4 3" xfId="4385"/>
    <cellStyle name="Millares [0] 2 2 9 5" xfId="4386"/>
    <cellStyle name="Millares [0] 2 2 9 6" xfId="4387"/>
    <cellStyle name="Millares [0] 2 3" xfId="4388"/>
    <cellStyle name="Millares [0] 2 3 10" xfId="4389"/>
    <cellStyle name="Millares [0] 2 3 10 2" xfId="4390"/>
    <cellStyle name="Millares [0] 2 3 10 2 2" xfId="4391"/>
    <cellStyle name="Millares [0] 2 3 10 2 3" xfId="4392"/>
    <cellStyle name="Millares [0] 2 3 10 3" xfId="4393"/>
    <cellStyle name="Millares [0] 2 3 10 4" xfId="4394"/>
    <cellStyle name="Millares [0] 2 3 11" xfId="4395"/>
    <cellStyle name="Millares [0] 2 3 11 2" xfId="4396"/>
    <cellStyle name="Millares [0] 2 3 11 2 2" xfId="4397"/>
    <cellStyle name="Millares [0] 2 3 11 2 3" xfId="4398"/>
    <cellStyle name="Millares [0] 2 3 11 3" xfId="4399"/>
    <cellStyle name="Millares [0] 2 3 11 4" xfId="4400"/>
    <cellStyle name="Millares [0] 2 3 12" xfId="4401"/>
    <cellStyle name="Millares [0] 2 3 12 2" xfId="4402"/>
    <cellStyle name="Millares [0] 2 3 12 2 2" xfId="4403"/>
    <cellStyle name="Millares [0] 2 3 12 2 3" xfId="4404"/>
    <cellStyle name="Millares [0] 2 3 12 3" xfId="4405"/>
    <cellStyle name="Millares [0] 2 3 12 4" xfId="4406"/>
    <cellStyle name="Millares [0] 2 3 13" xfId="4407"/>
    <cellStyle name="Millares [0] 2 3 13 2" xfId="4408"/>
    <cellStyle name="Millares [0] 2 3 13 3" xfId="4409"/>
    <cellStyle name="Millares [0] 2 3 14" xfId="4410"/>
    <cellStyle name="Millares [0] 2 3 15" xfId="4411"/>
    <cellStyle name="Millares [0] 2 3 2" xfId="4412"/>
    <cellStyle name="Millares [0] 2 3 2 10" xfId="4413"/>
    <cellStyle name="Millares [0] 2 3 2 10 2" xfId="4414"/>
    <cellStyle name="Millares [0] 2 3 2 10 2 2" xfId="4415"/>
    <cellStyle name="Millares [0] 2 3 2 10 2 3" xfId="4416"/>
    <cellStyle name="Millares [0] 2 3 2 10 3" xfId="4417"/>
    <cellStyle name="Millares [0] 2 3 2 10 4" xfId="4418"/>
    <cellStyle name="Millares [0] 2 3 2 11" xfId="4419"/>
    <cellStyle name="Millares [0] 2 3 2 11 2" xfId="4420"/>
    <cellStyle name="Millares [0] 2 3 2 11 3" xfId="4421"/>
    <cellStyle name="Millares [0] 2 3 2 12" xfId="4422"/>
    <cellStyle name="Millares [0] 2 3 2 13" xfId="4423"/>
    <cellStyle name="Millares [0] 2 3 2 2" xfId="4424"/>
    <cellStyle name="Millares [0] 2 3 2 2 10" xfId="4425"/>
    <cellStyle name="Millares [0] 2 3 2 2 2" xfId="4426"/>
    <cellStyle name="Millares [0] 2 3 2 2 2 2" xfId="4427"/>
    <cellStyle name="Millares [0] 2 3 2 2 2 2 2" xfId="4428"/>
    <cellStyle name="Millares [0] 2 3 2 2 2 2 2 2" xfId="4429"/>
    <cellStyle name="Millares [0] 2 3 2 2 2 2 2 2 2" xfId="4430"/>
    <cellStyle name="Millares [0] 2 3 2 2 2 2 2 2 2 2" xfId="4431"/>
    <cellStyle name="Millares [0] 2 3 2 2 2 2 2 2 2 3" xfId="4432"/>
    <cellStyle name="Millares [0] 2 3 2 2 2 2 2 2 3" xfId="4433"/>
    <cellStyle name="Millares [0] 2 3 2 2 2 2 2 2 4" xfId="4434"/>
    <cellStyle name="Millares [0] 2 3 2 2 2 2 2 3" xfId="4435"/>
    <cellStyle name="Millares [0] 2 3 2 2 2 2 2 3 2" xfId="4436"/>
    <cellStyle name="Millares [0] 2 3 2 2 2 2 2 3 3" xfId="4437"/>
    <cellStyle name="Millares [0] 2 3 2 2 2 2 2 4" xfId="4438"/>
    <cellStyle name="Millares [0] 2 3 2 2 2 2 2 5" xfId="4439"/>
    <cellStyle name="Millares [0] 2 3 2 2 2 2 3" xfId="4440"/>
    <cellStyle name="Millares [0] 2 3 2 2 2 2 3 2" xfId="4441"/>
    <cellStyle name="Millares [0] 2 3 2 2 2 2 3 2 2" xfId="4442"/>
    <cellStyle name="Millares [0] 2 3 2 2 2 2 3 2 3" xfId="4443"/>
    <cellStyle name="Millares [0] 2 3 2 2 2 2 3 3" xfId="4444"/>
    <cellStyle name="Millares [0] 2 3 2 2 2 2 3 4" xfId="4445"/>
    <cellStyle name="Millares [0] 2 3 2 2 2 2 4" xfId="4446"/>
    <cellStyle name="Millares [0] 2 3 2 2 2 2 4 2" xfId="4447"/>
    <cellStyle name="Millares [0] 2 3 2 2 2 2 4 2 2" xfId="4448"/>
    <cellStyle name="Millares [0] 2 3 2 2 2 2 4 2 3" xfId="4449"/>
    <cellStyle name="Millares [0] 2 3 2 2 2 2 4 3" xfId="4450"/>
    <cellStyle name="Millares [0] 2 3 2 2 2 2 4 4" xfId="4451"/>
    <cellStyle name="Millares [0] 2 3 2 2 2 2 5" xfId="4452"/>
    <cellStyle name="Millares [0] 2 3 2 2 2 2 5 2" xfId="4453"/>
    <cellStyle name="Millares [0] 2 3 2 2 2 2 5 2 2" xfId="4454"/>
    <cellStyle name="Millares [0] 2 3 2 2 2 2 5 2 3" xfId="4455"/>
    <cellStyle name="Millares [0] 2 3 2 2 2 2 5 3" xfId="4456"/>
    <cellStyle name="Millares [0] 2 3 2 2 2 2 5 4" xfId="4457"/>
    <cellStyle name="Millares [0] 2 3 2 2 2 2 6" xfId="4458"/>
    <cellStyle name="Millares [0] 2 3 2 2 2 2 6 2" xfId="4459"/>
    <cellStyle name="Millares [0] 2 3 2 2 2 2 6 3" xfId="4460"/>
    <cellStyle name="Millares [0] 2 3 2 2 2 2 7" xfId="4461"/>
    <cellStyle name="Millares [0] 2 3 2 2 2 2 8" xfId="4462"/>
    <cellStyle name="Millares [0] 2 3 2 2 2 3" xfId="4463"/>
    <cellStyle name="Millares [0] 2 3 2 2 2 3 2" xfId="4464"/>
    <cellStyle name="Millares [0] 2 3 2 2 2 3 2 2" xfId="4465"/>
    <cellStyle name="Millares [0] 2 3 2 2 2 3 2 2 2" xfId="4466"/>
    <cellStyle name="Millares [0] 2 3 2 2 2 3 2 2 3" xfId="4467"/>
    <cellStyle name="Millares [0] 2 3 2 2 2 3 2 3" xfId="4468"/>
    <cellStyle name="Millares [0] 2 3 2 2 2 3 2 4" xfId="4469"/>
    <cellStyle name="Millares [0] 2 3 2 2 2 3 3" xfId="4470"/>
    <cellStyle name="Millares [0] 2 3 2 2 2 3 3 2" xfId="4471"/>
    <cellStyle name="Millares [0] 2 3 2 2 2 3 3 3" xfId="4472"/>
    <cellStyle name="Millares [0] 2 3 2 2 2 3 4" xfId="4473"/>
    <cellStyle name="Millares [0] 2 3 2 2 2 3 5" xfId="4474"/>
    <cellStyle name="Millares [0] 2 3 2 2 2 4" xfId="4475"/>
    <cellStyle name="Millares [0] 2 3 2 2 2 4 2" xfId="4476"/>
    <cellStyle name="Millares [0] 2 3 2 2 2 4 2 2" xfId="4477"/>
    <cellStyle name="Millares [0] 2 3 2 2 2 4 2 3" xfId="4478"/>
    <cellStyle name="Millares [0] 2 3 2 2 2 4 3" xfId="4479"/>
    <cellStyle name="Millares [0] 2 3 2 2 2 4 4" xfId="4480"/>
    <cellStyle name="Millares [0] 2 3 2 2 2 5" xfId="4481"/>
    <cellStyle name="Millares [0] 2 3 2 2 2 5 2" xfId="4482"/>
    <cellStyle name="Millares [0] 2 3 2 2 2 5 2 2" xfId="4483"/>
    <cellStyle name="Millares [0] 2 3 2 2 2 5 2 3" xfId="4484"/>
    <cellStyle name="Millares [0] 2 3 2 2 2 5 3" xfId="4485"/>
    <cellStyle name="Millares [0] 2 3 2 2 2 5 4" xfId="4486"/>
    <cellStyle name="Millares [0] 2 3 2 2 2 6" xfId="4487"/>
    <cellStyle name="Millares [0] 2 3 2 2 2 6 2" xfId="4488"/>
    <cellStyle name="Millares [0] 2 3 2 2 2 6 2 2" xfId="4489"/>
    <cellStyle name="Millares [0] 2 3 2 2 2 6 2 3" xfId="4490"/>
    <cellStyle name="Millares [0] 2 3 2 2 2 6 3" xfId="4491"/>
    <cellStyle name="Millares [0] 2 3 2 2 2 6 4" xfId="4492"/>
    <cellStyle name="Millares [0] 2 3 2 2 2 7" xfId="4493"/>
    <cellStyle name="Millares [0] 2 3 2 2 2 7 2" xfId="4494"/>
    <cellStyle name="Millares [0] 2 3 2 2 2 7 3" xfId="4495"/>
    <cellStyle name="Millares [0] 2 3 2 2 2 8" xfId="4496"/>
    <cellStyle name="Millares [0] 2 3 2 2 2 9" xfId="4497"/>
    <cellStyle name="Millares [0] 2 3 2 2 3" xfId="4498"/>
    <cellStyle name="Millares [0] 2 3 2 2 3 2" xfId="4499"/>
    <cellStyle name="Millares [0] 2 3 2 2 3 2 2" xfId="4500"/>
    <cellStyle name="Millares [0] 2 3 2 2 3 2 2 2" xfId="4501"/>
    <cellStyle name="Millares [0] 2 3 2 2 3 2 2 2 2" xfId="4502"/>
    <cellStyle name="Millares [0] 2 3 2 2 3 2 2 2 3" xfId="4503"/>
    <cellStyle name="Millares [0] 2 3 2 2 3 2 2 3" xfId="4504"/>
    <cellStyle name="Millares [0] 2 3 2 2 3 2 2 4" xfId="4505"/>
    <cellStyle name="Millares [0] 2 3 2 2 3 2 3" xfId="4506"/>
    <cellStyle name="Millares [0] 2 3 2 2 3 2 3 2" xfId="4507"/>
    <cellStyle name="Millares [0] 2 3 2 2 3 2 3 3" xfId="4508"/>
    <cellStyle name="Millares [0] 2 3 2 2 3 2 4" xfId="4509"/>
    <cellStyle name="Millares [0] 2 3 2 2 3 2 5" xfId="4510"/>
    <cellStyle name="Millares [0] 2 3 2 2 3 3" xfId="4511"/>
    <cellStyle name="Millares [0] 2 3 2 2 3 3 2" xfId="4512"/>
    <cellStyle name="Millares [0] 2 3 2 2 3 3 2 2" xfId="4513"/>
    <cellStyle name="Millares [0] 2 3 2 2 3 3 2 3" xfId="4514"/>
    <cellStyle name="Millares [0] 2 3 2 2 3 3 3" xfId="4515"/>
    <cellStyle name="Millares [0] 2 3 2 2 3 3 4" xfId="4516"/>
    <cellStyle name="Millares [0] 2 3 2 2 3 4" xfId="4517"/>
    <cellStyle name="Millares [0] 2 3 2 2 3 4 2" xfId="4518"/>
    <cellStyle name="Millares [0] 2 3 2 2 3 4 2 2" xfId="4519"/>
    <cellStyle name="Millares [0] 2 3 2 2 3 4 2 3" xfId="4520"/>
    <cellStyle name="Millares [0] 2 3 2 2 3 4 3" xfId="4521"/>
    <cellStyle name="Millares [0] 2 3 2 2 3 4 4" xfId="4522"/>
    <cellStyle name="Millares [0] 2 3 2 2 3 5" xfId="4523"/>
    <cellStyle name="Millares [0] 2 3 2 2 3 5 2" xfId="4524"/>
    <cellStyle name="Millares [0] 2 3 2 2 3 5 2 2" xfId="4525"/>
    <cellStyle name="Millares [0] 2 3 2 2 3 5 2 3" xfId="4526"/>
    <cellStyle name="Millares [0] 2 3 2 2 3 5 3" xfId="4527"/>
    <cellStyle name="Millares [0] 2 3 2 2 3 5 4" xfId="4528"/>
    <cellStyle name="Millares [0] 2 3 2 2 3 6" xfId="4529"/>
    <cellStyle name="Millares [0] 2 3 2 2 3 6 2" xfId="4530"/>
    <cellStyle name="Millares [0] 2 3 2 2 3 6 3" xfId="4531"/>
    <cellStyle name="Millares [0] 2 3 2 2 3 7" xfId="4532"/>
    <cellStyle name="Millares [0] 2 3 2 2 3 8" xfId="4533"/>
    <cellStyle name="Millares [0] 2 3 2 2 4" xfId="4534"/>
    <cellStyle name="Millares [0] 2 3 2 2 4 2" xfId="4535"/>
    <cellStyle name="Millares [0] 2 3 2 2 4 2 2" xfId="4536"/>
    <cellStyle name="Millares [0] 2 3 2 2 4 2 2 2" xfId="4537"/>
    <cellStyle name="Millares [0] 2 3 2 2 4 2 2 3" xfId="4538"/>
    <cellStyle name="Millares [0] 2 3 2 2 4 2 3" xfId="4539"/>
    <cellStyle name="Millares [0] 2 3 2 2 4 2 4" xfId="4540"/>
    <cellStyle name="Millares [0] 2 3 2 2 4 3" xfId="4541"/>
    <cellStyle name="Millares [0] 2 3 2 2 4 3 2" xfId="4542"/>
    <cellStyle name="Millares [0] 2 3 2 2 4 3 3" xfId="4543"/>
    <cellStyle name="Millares [0] 2 3 2 2 4 4" xfId="4544"/>
    <cellStyle name="Millares [0] 2 3 2 2 4 5" xfId="4545"/>
    <cellStyle name="Millares [0] 2 3 2 2 5" xfId="4546"/>
    <cellStyle name="Millares [0] 2 3 2 2 5 2" xfId="4547"/>
    <cellStyle name="Millares [0] 2 3 2 2 5 2 2" xfId="4548"/>
    <cellStyle name="Millares [0] 2 3 2 2 5 2 3" xfId="4549"/>
    <cellStyle name="Millares [0] 2 3 2 2 5 3" xfId="4550"/>
    <cellStyle name="Millares [0] 2 3 2 2 5 4" xfId="4551"/>
    <cellStyle name="Millares [0] 2 3 2 2 6" xfId="4552"/>
    <cellStyle name="Millares [0] 2 3 2 2 6 2" xfId="4553"/>
    <cellStyle name="Millares [0] 2 3 2 2 6 2 2" xfId="4554"/>
    <cellStyle name="Millares [0] 2 3 2 2 6 2 3" xfId="4555"/>
    <cellStyle name="Millares [0] 2 3 2 2 6 3" xfId="4556"/>
    <cellStyle name="Millares [0] 2 3 2 2 6 4" xfId="4557"/>
    <cellStyle name="Millares [0] 2 3 2 2 7" xfId="4558"/>
    <cellStyle name="Millares [0] 2 3 2 2 7 2" xfId="4559"/>
    <cellStyle name="Millares [0] 2 3 2 2 7 2 2" xfId="4560"/>
    <cellStyle name="Millares [0] 2 3 2 2 7 2 3" xfId="4561"/>
    <cellStyle name="Millares [0] 2 3 2 2 7 3" xfId="4562"/>
    <cellStyle name="Millares [0] 2 3 2 2 7 4" xfId="4563"/>
    <cellStyle name="Millares [0] 2 3 2 2 8" xfId="4564"/>
    <cellStyle name="Millares [0] 2 3 2 2 8 2" xfId="4565"/>
    <cellStyle name="Millares [0] 2 3 2 2 8 3" xfId="4566"/>
    <cellStyle name="Millares [0] 2 3 2 2 9" xfId="4567"/>
    <cellStyle name="Millares [0] 2 3 2 3" xfId="4568"/>
    <cellStyle name="Millares [0] 2 3 2 3 2" xfId="4569"/>
    <cellStyle name="Millares [0] 2 3 2 3 2 2" xfId="4570"/>
    <cellStyle name="Millares [0] 2 3 2 3 2 2 2" xfId="4571"/>
    <cellStyle name="Millares [0] 2 3 2 3 2 2 2 2" xfId="4572"/>
    <cellStyle name="Millares [0] 2 3 2 3 2 2 2 2 2" xfId="4573"/>
    <cellStyle name="Millares [0] 2 3 2 3 2 2 2 2 3" xfId="4574"/>
    <cellStyle name="Millares [0] 2 3 2 3 2 2 2 3" xfId="4575"/>
    <cellStyle name="Millares [0] 2 3 2 3 2 2 2 4" xfId="4576"/>
    <cellStyle name="Millares [0] 2 3 2 3 2 2 3" xfId="4577"/>
    <cellStyle name="Millares [0] 2 3 2 3 2 2 3 2" xfId="4578"/>
    <cellStyle name="Millares [0] 2 3 2 3 2 2 3 3" xfId="4579"/>
    <cellStyle name="Millares [0] 2 3 2 3 2 2 4" xfId="4580"/>
    <cellStyle name="Millares [0] 2 3 2 3 2 2 5" xfId="4581"/>
    <cellStyle name="Millares [0] 2 3 2 3 2 3" xfId="4582"/>
    <cellStyle name="Millares [0] 2 3 2 3 2 3 2" xfId="4583"/>
    <cellStyle name="Millares [0] 2 3 2 3 2 3 2 2" xfId="4584"/>
    <cellStyle name="Millares [0] 2 3 2 3 2 3 2 3" xfId="4585"/>
    <cellStyle name="Millares [0] 2 3 2 3 2 3 3" xfId="4586"/>
    <cellStyle name="Millares [0] 2 3 2 3 2 3 4" xfId="4587"/>
    <cellStyle name="Millares [0] 2 3 2 3 2 4" xfId="4588"/>
    <cellStyle name="Millares [0] 2 3 2 3 2 4 2" xfId="4589"/>
    <cellStyle name="Millares [0] 2 3 2 3 2 4 2 2" xfId="4590"/>
    <cellStyle name="Millares [0] 2 3 2 3 2 4 2 3" xfId="4591"/>
    <cellStyle name="Millares [0] 2 3 2 3 2 4 3" xfId="4592"/>
    <cellStyle name="Millares [0] 2 3 2 3 2 4 4" xfId="4593"/>
    <cellStyle name="Millares [0] 2 3 2 3 2 5" xfId="4594"/>
    <cellStyle name="Millares [0] 2 3 2 3 2 5 2" xfId="4595"/>
    <cellStyle name="Millares [0] 2 3 2 3 2 5 2 2" xfId="4596"/>
    <cellStyle name="Millares [0] 2 3 2 3 2 5 2 3" xfId="4597"/>
    <cellStyle name="Millares [0] 2 3 2 3 2 5 3" xfId="4598"/>
    <cellStyle name="Millares [0] 2 3 2 3 2 5 4" xfId="4599"/>
    <cellStyle name="Millares [0] 2 3 2 3 2 6" xfId="4600"/>
    <cellStyle name="Millares [0] 2 3 2 3 2 6 2" xfId="4601"/>
    <cellStyle name="Millares [0] 2 3 2 3 2 6 3" xfId="4602"/>
    <cellStyle name="Millares [0] 2 3 2 3 2 7" xfId="4603"/>
    <cellStyle name="Millares [0] 2 3 2 3 2 8" xfId="4604"/>
    <cellStyle name="Millares [0] 2 3 2 3 3" xfId="4605"/>
    <cellStyle name="Millares [0] 2 3 2 3 3 2" xfId="4606"/>
    <cellStyle name="Millares [0] 2 3 2 3 3 2 2" xfId="4607"/>
    <cellStyle name="Millares [0] 2 3 2 3 3 2 2 2" xfId="4608"/>
    <cellStyle name="Millares [0] 2 3 2 3 3 2 2 3" xfId="4609"/>
    <cellStyle name="Millares [0] 2 3 2 3 3 2 3" xfId="4610"/>
    <cellStyle name="Millares [0] 2 3 2 3 3 2 4" xfId="4611"/>
    <cellStyle name="Millares [0] 2 3 2 3 3 3" xfId="4612"/>
    <cellStyle name="Millares [0] 2 3 2 3 3 3 2" xfId="4613"/>
    <cellStyle name="Millares [0] 2 3 2 3 3 3 3" xfId="4614"/>
    <cellStyle name="Millares [0] 2 3 2 3 3 4" xfId="4615"/>
    <cellStyle name="Millares [0] 2 3 2 3 3 5" xfId="4616"/>
    <cellStyle name="Millares [0] 2 3 2 3 4" xfId="4617"/>
    <cellStyle name="Millares [0] 2 3 2 3 4 2" xfId="4618"/>
    <cellStyle name="Millares [0] 2 3 2 3 4 2 2" xfId="4619"/>
    <cellStyle name="Millares [0] 2 3 2 3 4 2 3" xfId="4620"/>
    <cellStyle name="Millares [0] 2 3 2 3 4 3" xfId="4621"/>
    <cellStyle name="Millares [0] 2 3 2 3 4 4" xfId="4622"/>
    <cellStyle name="Millares [0] 2 3 2 3 5" xfId="4623"/>
    <cellStyle name="Millares [0] 2 3 2 3 5 2" xfId="4624"/>
    <cellStyle name="Millares [0] 2 3 2 3 5 2 2" xfId="4625"/>
    <cellStyle name="Millares [0] 2 3 2 3 5 2 3" xfId="4626"/>
    <cellStyle name="Millares [0] 2 3 2 3 5 3" xfId="4627"/>
    <cellStyle name="Millares [0] 2 3 2 3 5 4" xfId="4628"/>
    <cellStyle name="Millares [0] 2 3 2 3 6" xfId="4629"/>
    <cellStyle name="Millares [0] 2 3 2 3 6 2" xfId="4630"/>
    <cellStyle name="Millares [0] 2 3 2 3 6 2 2" xfId="4631"/>
    <cellStyle name="Millares [0] 2 3 2 3 6 2 3" xfId="4632"/>
    <cellStyle name="Millares [0] 2 3 2 3 6 3" xfId="4633"/>
    <cellStyle name="Millares [0] 2 3 2 3 6 4" xfId="4634"/>
    <cellStyle name="Millares [0] 2 3 2 3 7" xfId="4635"/>
    <cellStyle name="Millares [0] 2 3 2 3 7 2" xfId="4636"/>
    <cellStyle name="Millares [0] 2 3 2 3 7 3" xfId="4637"/>
    <cellStyle name="Millares [0] 2 3 2 3 8" xfId="4638"/>
    <cellStyle name="Millares [0] 2 3 2 3 9" xfId="4639"/>
    <cellStyle name="Millares [0] 2 3 2 4" xfId="4640"/>
    <cellStyle name="Millares [0] 2 3 2 4 2" xfId="4641"/>
    <cellStyle name="Millares [0] 2 3 2 4 2 2" xfId="4642"/>
    <cellStyle name="Millares [0] 2 3 2 4 2 2 2" xfId="4643"/>
    <cellStyle name="Millares [0] 2 3 2 4 2 2 2 2" xfId="4644"/>
    <cellStyle name="Millares [0] 2 3 2 4 2 2 2 3" xfId="4645"/>
    <cellStyle name="Millares [0] 2 3 2 4 2 2 3" xfId="4646"/>
    <cellStyle name="Millares [0] 2 3 2 4 2 2 4" xfId="4647"/>
    <cellStyle name="Millares [0] 2 3 2 4 2 3" xfId="4648"/>
    <cellStyle name="Millares [0] 2 3 2 4 2 3 2" xfId="4649"/>
    <cellStyle name="Millares [0] 2 3 2 4 2 3 3" xfId="4650"/>
    <cellStyle name="Millares [0] 2 3 2 4 2 4" xfId="4651"/>
    <cellStyle name="Millares [0] 2 3 2 4 2 5" xfId="4652"/>
    <cellStyle name="Millares [0] 2 3 2 4 3" xfId="4653"/>
    <cellStyle name="Millares [0] 2 3 2 4 3 2" xfId="4654"/>
    <cellStyle name="Millares [0] 2 3 2 4 3 2 2" xfId="4655"/>
    <cellStyle name="Millares [0] 2 3 2 4 3 2 3" xfId="4656"/>
    <cellStyle name="Millares [0] 2 3 2 4 3 3" xfId="4657"/>
    <cellStyle name="Millares [0] 2 3 2 4 3 4" xfId="4658"/>
    <cellStyle name="Millares [0] 2 3 2 4 4" xfId="4659"/>
    <cellStyle name="Millares [0] 2 3 2 4 4 2" xfId="4660"/>
    <cellStyle name="Millares [0] 2 3 2 4 4 2 2" xfId="4661"/>
    <cellStyle name="Millares [0] 2 3 2 4 4 2 3" xfId="4662"/>
    <cellStyle name="Millares [0] 2 3 2 4 4 3" xfId="4663"/>
    <cellStyle name="Millares [0] 2 3 2 4 4 4" xfId="4664"/>
    <cellStyle name="Millares [0] 2 3 2 4 5" xfId="4665"/>
    <cellStyle name="Millares [0] 2 3 2 4 5 2" xfId="4666"/>
    <cellStyle name="Millares [0] 2 3 2 4 5 2 2" xfId="4667"/>
    <cellStyle name="Millares [0] 2 3 2 4 5 2 3" xfId="4668"/>
    <cellStyle name="Millares [0] 2 3 2 4 5 3" xfId="4669"/>
    <cellStyle name="Millares [0] 2 3 2 4 5 4" xfId="4670"/>
    <cellStyle name="Millares [0] 2 3 2 4 6" xfId="4671"/>
    <cellStyle name="Millares [0] 2 3 2 4 6 2" xfId="4672"/>
    <cellStyle name="Millares [0] 2 3 2 4 6 3" xfId="4673"/>
    <cellStyle name="Millares [0] 2 3 2 4 7" xfId="4674"/>
    <cellStyle name="Millares [0] 2 3 2 4 8" xfId="4675"/>
    <cellStyle name="Millares [0] 2 3 2 5" xfId="4676"/>
    <cellStyle name="Millares [0] 2 3 2 5 2" xfId="4677"/>
    <cellStyle name="Millares [0] 2 3 2 5 2 2" xfId="4678"/>
    <cellStyle name="Millares [0] 2 3 2 5 2 2 2" xfId="4679"/>
    <cellStyle name="Millares [0] 2 3 2 5 2 2 3" xfId="4680"/>
    <cellStyle name="Millares [0] 2 3 2 5 2 3" xfId="4681"/>
    <cellStyle name="Millares [0] 2 3 2 5 2 4" xfId="4682"/>
    <cellStyle name="Millares [0] 2 3 2 5 3" xfId="4683"/>
    <cellStyle name="Millares [0] 2 3 2 5 3 2" xfId="4684"/>
    <cellStyle name="Millares [0] 2 3 2 5 3 2 2" xfId="4685"/>
    <cellStyle name="Millares [0] 2 3 2 5 3 2 3" xfId="4686"/>
    <cellStyle name="Millares [0] 2 3 2 5 3 3" xfId="4687"/>
    <cellStyle name="Millares [0] 2 3 2 5 3 4" xfId="4688"/>
    <cellStyle name="Millares [0] 2 3 2 5 4" xfId="4689"/>
    <cellStyle name="Millares [0] 2 3 2 5 4 2" xfId="4690"/>
    <cellStyle name="Millares [0] 2 3 2 5 4 3" xfId="4691"/>
    <cellStyle name="Millares [0] 2 3 2 5 5" xfId="4692"/>
    <cellStyle name="Millares [0] 2 3 2 5 6" xfId="4693"/>
    <cellStyle name="Millares [0] 2 3 2 6" xfId="4694"/>
    <cellStyle name="Millares [0] 2 3 2 6 2" xfId="4695"/>
    <cellStyle name="Millares [0] 2 3 2 6 2 2" xfId="4696"/>
    <cellStyle name="Millares [0] 2 3 2 6 2 3" xfId="4697"/>
    <cellStyle name="Millares [0] 2 3 2 6 3" xfId="4698"/>
    <cellStyle name="Millares [0] 2 3 2 6 4" xfId="4699"/>
    <cellStyle name="Millares [0] 2 3 2 7" xfId="4700"/>
    <cellStyle name="Millares [0] 2 3 2 7 2" xfId="4701"/>
    <cellStyle name="Millares [0] 2 3 2 7 2 2" xfId="4702"/>
    <cellStyle name="Millares [0] 2 3 2 7 2 3" xfId="4703"/>
    <cellStyle name="Millares [0] 2 3 2 7 3" xfId="4704"/>
    <cellStyle name="Millares [0] 2 3 2 7 4" xfId="4705"/>
    <cellStyle name="Millares [0] 2 3 2 8" xfId="4706"/>
    <cellStyle name="Millares [0] 2 3 2 8 2" xfId="4707"/>
    <cellStyle name="Millares [0] 2 3 2 8 2 2" xfId="4708"/>
    <cellStyle name="Millares [0] 2 3 2 8 2 3" xfId="4709"/>
    <cellStyle name="Millares [0] 2 3 2 8 3" xfId="4710"/>
    <cellStyle name="Millares [0] 2 3 2 8 4" xfId="4711"/>
    <cellStyle name="Millares [0] 2 3 2 9" xfId="4712"/>
    <cellStyle name="Millares [0] 2 3 2 9 2" xfId="4713"/>
    <cellStyle name="Millares [0] 2 3 2 9 2 2" xfId="4714"/>
    <cellStyle name="Millares [0] 2 3 2 9 2 3" xfId="4715"/>
    <cellStyle name="Millares [0] 2 3 2 9 3" xfId="4716"/>
    <cellStyle name="Millares [0] 2 3 2 9 4" xfId="4717"/>
    <cellStyle name="Millares [0] 2 3 3" xfId="4718"/>
    <cellStyle name="Millares [0] 2 3 3 10" xfId="4719"/>
    <cellStyle name="Millares [0] 2 3 3 2" xfId="4720"/>
    <cellStyle name="Millares [0] 2 3 3 2 2" xfId="4721"/>
    <cellStyle name="Millares [0] 2 3 3 2 2 2" xfId="4722"/>
    <cellStyle name="Millares [0] 2 3 3 2 2 2 2" xfId="4723"/>
    <cellStyle name="Millares [0] 2 3 3 2 2 2 2 2" xfId="4724"/>
    <cellStyle name="Millares [0] 2 3 3 2 2 2 2 2 2" xfId="4725"/>
    <cellStyle name="Millares [0] 2 3 3 2 2 2 2 2 3" xfId="4726"/>
    <cellStyle name="Millares [0] 2 3 3 2 2 2 2 3" xfId="4727"/>
    <cellStyle name="Millares [0] 2 3 3 2 2 2 2 4" xfId="4728"/>
    <cellStyle name="Millares [0] 2 3 3 2 2 2 3" xfId="4729"/>
    <cellStyle name="Millares [0] 2 3 3 2 2 2 3 2" xfId="4730"/>
    <cellStyle name="Millares [0] 2 3 3 2 2 2 3 3" xfId="4731"/>
    <cellStyle name="Millares [0] 2 3 3 2 2 2 4" xfId="4732"/>
    <cellStyle name="Millares [0] 2 3 3 2 2 2 5" xfId="4733"/>
    <cellStyle name="Millares [0] 2 3 3 2 2 3" xfId="4734"/>
    <cellStyle name="Millares [0] 2 3 3 2 2 3 2" xfId="4735"/>
    <cellStyle name="Millares [0] 2 3 3 2 2 3 2 2" xfId="4736"/>
    <cellStyle name="Millares [0] 2 3 3 2 2 3 2 3" xfId="4737"/>
    <cellStyle name="Millares [0] 2 3 3 2 2 3 3" xfId="4738"/>
    <cellStyle name="Millares [0] 2 3 3 2 2 3 4" xfId="4739"/>
    <cellStyle name="Millares [0] 2 3 3 2 2 4" xfId="4740"/>
    <cellStyle name="Millares [0] 2 3 3 2 2 4 2" xfId="4741"/>
    <cellStyle name="Millares [0] 2 3 3 2 2 4 2 2" xfId="4742"/>
    <cellStyle name="Millares [0] 2 3 3 2 2 4 2 3" xfId="4743"/>
    <cellStyle name="Millares [0] 2 3 3 2 2 4 3" xfId="4744"/>
    <cellStyle name="Millares [0] 2 3 3 2 2 4 4" xfId="4745"/>
    <cellStyle name="Millares [0] 2 3 3 2 2 5" xfId="4746"/>
    <cellStyle name="Millares [0] 2 3 3 2 2 5 2" xfId="4747"/>
    <cellStyle name="Millares [0] 2 3 3 2 2 5 2 2" xfId="4748"/>
    <cellStyle name="Millares [0] 2 3 3 2 2 5 2 3" xfId="4749"/>
    <cellStyle name="Millares [0] 2 3 3 2 2 5 3" xfId="4750"/>
    <cellStyle name="Millares [0] 2 3 3 2 2 5 4" xfId="4751"/>
    <cellStyle name="Millares [0] 2 3 3 2 2 6" xfId="4752"/>
    <cellStyle name="Millares [0] 2 3 3 2 2 6 2" xfId="4753"/>
    <cellStyle name="Millares [0] 2 3 3 2 2 6 3" xfId="4754"/>
    <cellStyle name="Millares [0] 2 3 3 2 2 7" xfId="4755"/>
    <cellStyle name="Millares [0] 2 3 3 2 2 8" xfId="4756"/>
    <cellStyle name="Millares [0] 2 3 3 2 3" xfId="4757"/>
    <cellStyle name="Millares [0] 2 3 3 2 3 2" xfId="4758"/>
    <cellStyle name="Millares [0] 2 3 3 2 3 2 2" xfId="4759"/>
    <cellStyle name="Millares [0] 2 3 3 2 3 2 2 2" xfId="4760"/>
    <cellStyle name="Millares [0] 2 3 3 2 3 2 2 3" xfId="4761"/>
    <cellStyle name="Millares [0] 2 3 3 2 3 2 3" xfId="4762"/>
    <cellStyle name="Millares [0] 2 3 3 2 3 2 4" xfId="4763"/>
    <cellStyle name="Millares [0] 2 3 3 2 3 3" xfId="4764"/>
    <cellStyle name="Millares [0] 2 3 3 2 3 3 2" xfId="4765"/>
    <cellStyle name="Millares [0] 2 3 3 2 3 3 3" xfId="4766"/>
    <cellStyle name="Millares [0] 2 3 3 2 3 4" xfId="4767"/>
    <cellStyle name="Millares [0] 2 3 3 2 3 5" xfId="4768"/>
    <cellStyle name="Millares [0] 2 3 3 2 4" xfId="4769"/>
    <cellStyle name="Millares [0] 2 3 3 2 4 2" xfId="4770"/>
    <cellStyle name="Millares [0] 2 3 3 2 4 2 2" xfId="4771"/>
    <cellStyle name="Millares [0] 2 3 3 2 4 2 3" xfId="4772"/>
    <cellStyle name="Millares [0] 2 3 3 2 4 3" xfId="4773"/>
    <cellStyle name="Millares [0] 2 3 3 2 4 4" xfId="4774"/>
    <cellStyle name="Millares [0] 2 3 3 2 5" xfId="4775"/>
    <cellStyle name="Millares [0] 2 3 3 2 5 2" xfId="4776"/>
    <cellStyle name="Millares [0] 2 3 3 2 5 2 2" xfId="4777"/>
    <cellStyle name="Millares [0] 2 3 3 2 5 2 3" xfId="4778"/>
    <cellStyle name="Millares [0] 2 3 3 2 5 3" xfId="4779"/>
    <cellStyle name="Millares [0] 2 3 3 2 5 4" xfId="4780"/>
    <cellStyle name="Millares [0] 2 3 3 2 6" xfId="4781"/>
    <cellStyle name="Millares [0] 2 3 3 2 6 2" xfId="4782"/>
    <cellStyle name="Millares [0] 2 3 3 2 6 2 2" xfId="4783"/>
    <cellStyle name="Millares [0] 2 3 3 2 6 2 3" xfId="4784"/>
    <cellStyle name="Millares [0] 2 3 3 2 6 3" xfId="4785"/>
    <cellStyle name="Millares [0] 2 3 3 2 6 4" xfId="4786"/>
    <cellStyle name="Millares [0] 2 3 3 2 7" xfId="4787"/>
    <cellStyle name="Millares [0] 2 3 3 2 7 2" xfId="4788"/>
    <cellStyle name="Millares [0] 2 3 3 2 7 3" xfId="4789"/>
    <cellStyle name="Millares [0] 2 3 3 2 8" xfId="4790"/>
    <cellStyle name="Millares [0] 2 3 3 2 9" xfId="4791"/>
    <cellStyle name="Millares [0] 2 3 3 3" xfId="4792"/>
    <cellStyle name="Millares [0] 2 3 3 3 2" xfId="4793"/>
    <cellStyle name="Millares [0] 2 3 3 3 2 2" xfId="4794"/>
    <cellStyle name="Millares [0] 2 3 3 3 2 2 2" xfId="4795"/>
    <cellStyle name="Millares [0] 2 3 3 3 2 2 2 2" xfId="4796"/>
    <cellStyle name="Millares [0] 2 3 3 3 2 2 2 3" xfId="4797"/>
    <cellStyle name="Millares [0] 2 3 3 3 2 2 3" xfId="4798"/>
    <cellStyle name="Millares [0] 2 3 3 3 2 2 4" xfId="4799"/>
    <cellStyle name="Millares [0] 2 3 3 3 2 3" xfId="4800"/>
    <cellStyle name="Millares [0] 2 3 3 3 2 3 2" xfId="4801"/>
    <cellStyle name="Millares [0] 2 3 3 3 2 3 3" xfId="4802"/>
    <cellStyle name="Millares [0] 2 3 3 3 2 4" xfId="4803"/>
    <cellStyle name="Millares [0] 2 3 3 3 2 5" xfId="4804"/>
    <cellStyle name="Millares [0] 2 3 3 3 3" xfId="4805"/>
    <cellStyle name="Millares [0] 2 3 3 3 3 2" xfId="4806"/>
    <cellStyle name="Millares [0] 2 3 3 3 3 2 2" xfId="4807"/>
    <cellStyle name="Millares [0] 2 3 3 3 3 2 3" xfId="4808"/>
    <cellStyle name="Millares [0] 2 3 3 3 3 3" xfId="4809"/>
    <cellStyle name="Millares [0] 2 3 3 3 3 4" xfId="4810"/>
    <cellStyle name="Millares [0] 2 3 3 3 4" xfId="4811"/>
    <cellStyle name="Millares [0] 2 3 3 3 4 2" xfId="4812"/>
    <cellStyle name="Millares [0] 2 3 3 3 4 2 2" xfId="4813"/>
    <cellStyle name="Millares [0] 2 3 3 3 4 2 3" xfId="4814"/>
    <cellStyle name="Millares [0] 2 3 3 3 4 3" xfId="4815"/>
    <cellStyle name="Millares [0] 2 3 3 3 4 4" xfId="4816"/>
    <cellStyle name="Millares [0] 2 3 3 3 5" xfId="4817"/>
    <cellStyle name="Millares [0] 2 3 3 3 5 2" xfId="4818"/>
    <cellStyle name="Millares [0] 2 3 3 3 5 2 2" xfId="4819"/>
    <cellStyle name="Millares [0] 2 3 3 3 5 2 3" xfId="4820"/>
    <cellStyle name="Millares [0] 2 3 3 3 5 3" xfId="4821"/>
    <cellStyle name="Millares [0] 2 3 3 3 5 4" xfId="4822"/>
    <cellStyle name="Millares [0] 2 3 3 3 6" xfId="4823"/>
    <cellStyle name="Millares [0] 2 3 3 3 6 2" xfId="4824"/>
    <cellStyle name="Millares [0] 2 3 3 3 6 3" xfId="4825"/>
    <cellStyle name="Millares [0] 2 3 3 3 7" xfId="4826"/>
    <cellStyle name="Millares [0] 2 3 3 3 8" xfId="4827"/>
    <cellStyle name="Millares [0] 2 3 3 4" xfId="4828"/>
    <cellStyle name="Millares [0] 2 3 3 4 2" xfId="4829"/>
    <cellStyle name="Millares [0] 2 3 3 4 2 2" xfId="4830"/>
    <cellStyle name="Millares [0] 2 3 3 4 2 2 2" xfId="4831"/>
    <cellStyle name="Millares [0] 2 3 3 4 2 2 3" xfId="4832"/>
    <cellStyle name="Millares [0] 2 3 3 4 2 3" xfId="4833"/>
    <cellStyle name="Millares [0] 2 3 3 4 2 4" xfId="4834"/>
    <cellStyle name="Millares [0] 2 3 3 4 3" xfId="4835"/>
    <cellStyle name="Millares [0] 2 3 3 4 3 2" xfId="4836"/>
    <cellStyle name="Millares [0] 2 3 3 4 3 3" xfId="4837"/>
    <cellStyle name="Millares [0] 2 3 3 4 4" xfId="4838"/>
    <cellStyle name="Millares [0] 2 3 3 4 5" xfId="4839"/>
    <cellStyle name="Millares [0] 2 3 3 5" xfId="4840"/>
    <cellStyle name="Millares [0] 2 3 3 5 2" xfId="4841"/>
    <cellStyle name="Millares [0] 2 3 3 5 2 2" xfId="4842"/>
    <cellStyle name="Millares [0] 2 3 3 5 2 3" xfId="4843"/>
    <cellStyle name="Millares [0] 2 3 3 5 3" xfId="4844"/>
    <cellStyle name="Millares [0] 2 3 3 5 4" xfId="4845"/>
    <cellStyle name="Millares [0] 2 3 3 6" xfId="4846"/>
    <cellStyle name="Millares [0] 2 3 3 6 2" xfId="4847"/>
    <cellStyle name="Millares [0] 2 3 3 6 2 2" xfId="4848"/>
    <cellStyle name="Millares [0] 2 3 3 6 2 3" xfId="4849"/>
    <cellStyle name="Millares [0] 2 3 3 6 3" xfId="4850"/>
    <cellStyle name="Millares [0] 2 3 3 6 4" xfId="4851"/>
    <cellStyle name="Millares [0] 2 3 3 7" xfId="4852"/>
    <cellStyle name="Millares [0] 2 3 3 7 2" xfId="4853"/>
    <cellStyle name="Millares [0] 2 3 3 7 2 2" xfId="4854"/>
    <cellStyle name="Millares [0] 2 3 3 7 2 3" xfId="4855"/>
    <cellStyle name="Millares [0] 2 3 3 7 3" xfId="4856"/>
    <cellStyle name="Millares [0] 2 3 3 7 4" xfId="4857"/>
    <cellStyle name="Millares [0] 2 3 3 8" xfId="4858"/>
    <cellStyle name="Millares [0] 2 3 3 8 2" xfId="4859"/>
    <cellStyle name="Millares [0] 2 3 3 8 3" xfId="4860"/>
    <cellStyle name="Millares [0] 2 3 3 9" xfId="4861"/>
    <cellStyle name="Millares [0] 2 3 4" xfId="4862"/>
    <cellStyle name="Millares [0] 2 3 4 2" xfId="4863"/>
    <cellStyle name="Millares [0] 2 3 4 2 2" xfId="4864"/>
    <cellStyle name="Millares [0] 2 3 4 2 2 2" xfId="4865"/>
    <cellStyle name="Millares [0] 2 3 4 2 2 2 2" xfId="4866"/>
    <cellStyle name="Millares [0] 2 3 4 2 2 2 2 2" xfId="4867"/>
    <cellStyle name="Millares [0] 2 3 4 2 2 2 2 3" xfId="4868"/>
    <cellStyle name="Millares [0] 2 3 4 2 2 2 3" xfId="4869"/>
    <cellStyle name="Millares [0] 2 3 4 2 2 2 4" xfId="4870"/>
    <cellStyle name="Millares [0] 2 3 4 2 2 3" xfId="4871"/>
    <cellStyle name="Millares [0] 2 3 4 2 2 3 2" xfId="4872"/>
    <cellStyle name="Millares [0] 2 3 4 2 2 3 3" xfId="4873"/>
    <cellStyle name="Millares [0] 2 3 4 2 2 4" xfId="4874"/>
    <cellStyle name="Millares [0] 2 3 4 2 2 5" xfId="4875"/>
    <cellStyle name="Millares [0] 2 3 4 2 3" xfId="4876"/>
    <cellStyle name="Millares [0] 2 3 4 2 3 2" xfId="4877"/>
    <cellStyle name="Millares [0] 2 3 4 2 3 2 2" xfId="4878"/>
    <cellStyle name="Millares [0] 2 3 4 2 3 2 3" xfId="4879"/>
    <cellStyle name="Millares [0] 2 3 4 2 3 3" xfId="4880"/>
    <cellStyle name="Millares [0] 2 3 4 2 3 4" xfId="4881"/>
    <cellStyle name="Millares [0] 2 3 4 2 4" xfId="4882"/>
    <cellStyle name="Millares [0] 2 3 4 2 4 2" xfId="4883"/>
    <cellStyle name="Millares [0] 2 3 4 2 4 2 2" xfId="4884"/>
    <cellStyle name="Millares [0] 2 3 4 2 4 2 3" xfId="4885"/>
    <cellStyle name="Millares [0] 2 3 4 2 4 3" xfId="4886"/>
    <cellStyle name="Millares [0] 2 3 4 2 4 4" xfId="4887"/>
    <cellStyle name="Millares [0] 2 3 4 2 5" xfId="4888"/>
    <cellStyle name="Millares [0] 2 3 4 2 5 2" xfId="4889"/>
    <cellStyle name="Millares [0] 2 3 4 2 5 2 2" xfId="4890"/>
    <cellStyle name="Millares [0] 2 3 4 2 5 2 3" xfId="4891"/>
    <cellStyle name="Millares [0] 2 3 4 2 5 3" xfId="4892"/>
    <cellStyle name="Millares [0] 2 3 4 2 5 4" xfId="4893"/>
    <cellStyle name="Millares [0] 2 3 4 2 6" xfId="4894"/>
    <cellStyle name="Millares [0] 2 3 4 2 6 2" xfId="4895"/>
    <cellStyle name="Millares [0] 2 3 4 2 6 3" xfId="4896"/>
    <cellStyle name="Millares [0] 2 3 4 2 7" xfId="4897"/>
    <cellStyle name="Millares [0] 2 3 4 2 8" xfId="4898"/>
    <cellStyle name="Millares [0] 2 3 4 3" xfId="4899"/>
    <cellStyle name="Millares [0] 2 3 4 3 2" xfId="4900"/>
    <cellStyle name="Millares [0] 2 3 4 3 2 2" xfId="4901"/>
    <cellStyle name="Millares [0] 2 3 4 3 2 2 2" xfId="4902"/>
    <cellStyle name="Millares [0] 2 3 4 3 2 2 3" xfId="4903"/>
    <cellStyle name="Millares [0] 2 3 4 3 2 3" xfId="4904"/>
    <cellStyle name="Millares [0] 2 3 4 3 2 4" xfId="4905"/>
    <cellStyle name="Millares [0] 2 3 4 3 3" xfId="4906"/>
    <cellStyle name="Millares [0] 2 3 4 3 3 2" xfId="4907"/>
    <cellStyle name="Millares [0] 2 3 4 3 3 3" xfId="4908"/>
    <cellStyle name="Millares [0] 2 3 4 3 4" xfId="4909"/>
    <cellStyle name="Millares [0] 2 3 4 3 5" xfId="4910"/>
    <cellStyle name="Millares [0] 2 3 4 4" xfId="4911"/>
    <cellStyle name="Millares [0] 2 3 4 4 2" xfId="4912"/>
    <cellStyle name="Millares [0] 2 3 4 4 2 2" xfId="4913"/>
    <cellStyle name="Millares [0] 2 3 4 4 2 3" xfId="4914"/>
    <cellStyle name="Millares [0] 2 3 4 4 3" xfId="4915"/>
    <cellStyle name="Millares [0] 2 3 4 4 4" xfId="4916"/>
    <cellStyle name="Millares [0] 2 3 4 5" xfId="4917"/>
    <cellStyle name="Millares [0] 2 3 4 5 2" xfId="4918"/>
    <cellStyle name="Millares [0] 2 3 4 5 2 2" xfId="4919"/>
    <cellStyle name="Millares [0] 2 3 4 5 2 3" xfId="4920"/>
    <cellStyle name="Millares [0] 2 3 4 5 3" xfId="4921"/>
    <cellStyle name="Millares [0] 2 3 4 5 4" xfId="4922"/>
    <cellStyle name="Millares [0] 2 3 4 6" xfId="4923"/>
    <cellStyle name="Millares [0] 2 3 4 6 2" xfId="4924"/>
    <cellStyle name="Millares [0] 2 3 4 6 2 2" xfId="4925"/>
    <cellStyle name="Millares [0] 2 3 4 6 2 3" xfId="4926"/>
    <cellStyle name="Millares [0] 2 3 4 6 3" xfId="4927"/>
    <cellStyle name="Millares [0] 2 3 4 6 4" xfId="4928"/>
    <cellStyle name="Millares [0] 2 3 4 7" xfId="4929"/>
    <cellStyle name="Millares [0] 2 3 4 7 2" xfId="4930"/>
    <cellStyle name="Millares [0] 2 3 4 7 3" xfId="4931"/>
    <cellStyle name="Millares [0] 2 3 4 8" xfId="4932"/>
    <cellStyle name="Millares [0] 2 3 4 9" xfId="4933"/>
    <cellStyle name="Millares [0] 2 3 5" xfId="4934"/>
    <cellStyle name="Millares [0] 2 3 5 2" xfId="4935"/>
    <cellStyle name="Millares [0] 2 3 5 2 2" xfId="4936"/>
    <cellStyle name="Millares [0] 2 3 5 2 2 2" xfId="4937"/>
    <cellStyle name="Millares [0] 2 3 5 2 2 2 2" xfId="4938"/>
    <cellStyle name="Millares [0] 2 3 5 2 2 2 2 2" xfId="4939"/>
    <cellStyle name="Millares [0] 2 3 5 2 2 2 2 3" xfId="4940"/>
    <cellStyle name="Millares [0] 2 3 5 2 2 2 3" xfId="4941"/>
    <cellStyle name="Millares [0] 2 3 5 2 2 2 4" xfId="4942"/>
    <cellStyle name="Millares [0] 2 3 5 2 2 3" xfId="4943"/>
    <cellStyle name="Millares [0] 2 3 5 2 2 3 2" xfId="4944"/>
    <cellStyle name="Millares [0] 2 3 5 2 2 3 3" xfId="4945"/>
    <cellStyle name="Millares [0] 2 3 5 2 2 4" xfId="4946"/>
    <cellStyle name="Millares [0] 2 3 5 2 2 5" xfId="4947"/>
    <cellStyle name="Millares [0] 2 3 5 2 3" xfId="4948"/>
    <cellStyle name="Millares [0] 2 3 5 2 3 2" xfId="4949"/>
    <cellStyle name="Millares [0] 2 3 5 2 3 2 2" xfId="4950"/>
    <cellStyle name="Millares [0] 2 3 5 2 3 2 3" xfId="4951"/>
    <cellStyle name="Millares [0] 2 3 5 2 3 3" xfId="4952"/>
    <cellStyle name="Millares [0] 2 3 5 2 3 4" xfId="4953"/>
    <cellStyle name="Millares [0] 2 3 5 2 4" xfId="4954"/>
    <cellStyle name="Millares [0] 2 3 5 2 4 2" xfId="4955"/>
    <cellStyle name="Millares [0] 2 3 5 2 4 2 2" xfId="4956"/>
    <cellStyle name="Millares [0] 2 3 5 2 4 2 3" xfId="4957"/>
    <cellStyle name="Millares [0] 2 3 5 2 4 3" xfId="4958"/>
    <cellStyle name="Millares [0] 2 3 5 2 4 4" xfId="4959"/>
    <cellStyle name="Millares [0] 2 3 5 2 5" xfId="4960"/>
    <cellStyle name="Millares [0] 2 3 5 2 5 2" xfId="4961"/>
    <cellStyle name="Millares [0] 2 3 5 2 5 2 2" xfId="4962"/>
    <cellStyle name="Millares [0] 2 3 5 2 5 2 3" xfId="4963"/>
    <cellStyle name="Millares [0] 2 3 5 2 5 3" xfId="4964"/>
    <cellStyle name="Millares [0] 2 3 5 2 5 4" xfId="4965"/>
    <cellStyle name="Millares [0] 2 3 5 2 6" xfId="4966"/>
    <cellStyle name="Millares [0] 2 3 5 2 6 2" xfId="4967"/>
    <cellStyle name="Millares [0] 2 3 5 2 6 3" xfId="4968"/>
    <cellStyle name="Millares [0] 2 3 5 2 7" xfId="4969"/>
    <cellStyle name="Millares [0] 2 3 5 2 8" xfId="4970"/>
    <cellStyle name="Millares [0] 2 3 5 3" xfId="4971"/>
    <cellStyle name="Millares [0] 2 3 5 3 2" xfId="4972"/>
    <cellStyle name="Millares [0] 2 3 5 3 2 2" xfId="4973"/>
    <cellStyle name="Millares [0] 2 3 5 3 2 2 2" xfId="4974"/>
    <cellStyle name="Millares [0] 2 3 5 3 2 2 3" xfId="4975"/>
    <cellStyle name="Millares [0] 2 3 5 3 2 3" xfId="4976"/>
    <cellStyle name="Millares [0] 2 3 5 3 2 4" xfId="4977"/>
    <cellStyle name="Millares [0] 2 3 5 3 3" xfId="4978"/>
    <cellStyle name="Millares [0] 2 3 5 3 3 2" xfId="4979"/>
    <cellStyle name="Millares [0] 2 3 5 3 3 3" xfId="4980"/>
    <cellStyle name="Millares [0] 2 3 5 3 4" xfId="4981"/>
    <cellStyle name="Millares [0] 2 3 5 3 5" xfId="4982"/>
    <cellStyle name="Millares [0] 2 3 5 4" xfId="4983"/>
    <cellStyle name="Millares [0] 2 3 5 4 2" xfId="4984"/>
    <cellStyle name="Millares [0] 2 3 5 4 2 2" xfId="4985"/>
    <cellStyle name="Millares [0] 2 3 5 4 2 3" xfId="4986"/>
    <cellStyle name="Millares [0] 2 3 5 4 3" xfId="4987"/>
    <cellStyle name="Millares [0] 2 3 5 4 4" xfId="4988"/>
    <cellStyle name="Millares [0] 2 3 5 5" xfId="4989"/>
    <cellStyle name="Millares [0] 2 3 5 5 2" xfId="4990"/>
    <cellStyle name="Millares [0] 2 3 5 5 2 2" xfId="4991"/>
    <cellStyle name="Millares [0] 2 3 5 5 2 3" xfId="4992"/>
    <cellStyle name="Millares [0] 2 3 5 5 3" xfId="4993"/>
    <cellStyle name="Millares [0] 2 3 5 5 4" xfId="4994"/>
    <cellStyle name="Millares [0] 2 3 5 6" xfId="4995"/>
    <cellStyle name="Millares [0] 2 3 5 6 2" xfId="4996"/>
    <cellStyle name="Millares [0] 2 3 5 6 2 2" xfId="4997"/>
    <cellStyle name="Millares [0] 2 3 5 6 2 3" xfId="4998"/>
    <cellStyle name="Millares [0] 2 3 5 6 3" xfId="4999"/>
    <cellStyle name="Millares [0] 2 3 5 6 4" xfId="5000"/>
    <cellStyle name="Millares [0] 2 3 5 7" xfId="5001"/>
    <cellStyle name="Millares [0] 2 3 5 7 2" xfId="5002"/>
    <cellStyle name="Millares [0] 2 3 5 7 3" xfId="5003"/>
    <cellStyle name="Millares [0] 2 3 5 8" xfId="5004"/>
    <cellStyle name="Millares [0] 2 3 5 9" xfId="5005"/>
    <cellStyle name="Millares [0] 2 3 6" xfId="5006"/>
    <cellStyle name="Millares [0] 2 3 6 2" xfId="5007"/>
    <cellStyle name="Millares [0] 2 3 6 2 2" xfId="5008"/>
    <cellStyle name="Millares [0] 2 3 6 2 2 2" xfId="5009"/>
    <cellStyle name="Millares [0] 2 3 6 2 2 2 2" xfId="5010"/>
    <cellStyle name="Millares [0] 2 3 6 2 2 2 3" xfId="5011"/>
    <cellStyle name="Millares [0] 2 3 6 2 2 3" xfId="5012"/>
    <cellStyle name="Millares [0] 2 3 6 2 2 4" xfId="5013"/>
    <cellStyle name="Millares [0] 2 3 6 2 3" xfId="5014"/>
    <cellStyle name="Millares [0] 2 3 6 2 3 2" xfId="5015"/>
    <cellStyle name="Millares [0] 2 3 6 2 3 3" xfId="5016"/>
    <cellStyle name="Millares [0] 2 3 6 2 4" xfId="5017"/>
    <cellStyle name="Millares [0] 2 3 6 2 5" xfId="5018"/>
    <cellStyle name="Millares [0] 2 3 6 3" xfId="5019"/>
    <cellStyle name="Millares [0] 2 3 6 3 2" xfId="5020"/>
    <cellStyle name="Millares [0] 2 3 6 3 2 2" xfId="5021"/>
    <cellStyle name="Millares [0] 2 3 6 3 2 3" xfId="5022"/>
    <cellStyle name="Millares [0] 2 3 6 3 3" xfId="5023"/>
    <cellStyle name="Millares [0] 2 3 6 3 4" xfId="5024"/>
    <cellStyle name="Millares [0] 2 3 6 4" xfId="5025"/>
    <cellStyle name="Millares [0] 2 3 6 4 2" xfId="5026"/>
    <cellStyle name="Millares [0] 2 3 6 4 2 2" xfId="5027"/>
    <cellStyle name="Millares [0] 2 3 6 4 2 3" xfId="5028"/>
    <cellStyle name="Millares [0] 2 3 6 4 3" xfId="5029"/>
    <cellStyle name="Millares [0] 2 3 6 4 4" xfId="5030"/>
    <cellStyle name="Millares [0] 2 3 6 5" xfId="5031"/>
    <cellStyle name="Millares [0] 2 3 6 5 2" xfId="5032"/>
    <cellStyle name="Millares [0] 2 3 6 5 2 2" xfId="5033"/>
    <cellStyle name="Millares [0] 2 3 6 5 2 3" xfId="5034"/>
    <cellStyle name="Millares [0] 2 3 6 5 3" xfId="5035"/>
    <cellStyle name="Millares [0] 2 3 6 5 4" xfId="5036"/>
    <cellStyle name="Millares [0] 2 3 6 6" xfId="5037"/>
    <cellStyle name="Millares [0] 2 3 6 6 2" xfId="5038"/>
    <cellStyle name="Millares [0] 2 3 6 6 3" xfId="5039"/>
    <cellStyle name="Millares [0] 2 3 6 7" xfId="5040"/>
    <cellStyle name="Millares [0] 2 3 6 8" xfId="5041"/>
    <cellStyle name="Millares [0] 2 3 7" xfId="5042"/>
    <cellStyle name="Millares [0] 2 3 7 2" xfId="5043"/>
    <cellStyle name="Millares [0] 2 3 7 2 2" xfId="5044"/>
    <cellStyle name="Millares [0] 2 3 7 2 2 2" xfId="5045"/>
    <cellStyle name="Millares [0] 2 3 7 2 2 3" xfId="5046"/>
    <cellStyle name="Millares [0] 2 3 7 2 3" xfId="5047"/>
    <cellStyle name="Millares [0] 2 3 7 2 4" xfId="5048"/>
    <cellStyle name="Millares [0] 2 3 7 3" xfId="5049"/>
    <cellStyle name="Millares [0] 2 3 7 3 2" xfId="5050"/>
    <cellStyle name="Millares [0] 2 3 7 3 2 2" xfId="5051"/>
    <cellStyle name="Millares [0] 2 3 7 3 2 3" xfId="5052"/>
    <cellStyle name="Millares [0] 2 3 7 3 3" xfId="5053"/>
    <cellStyle name="Millares [0] 2 3 7 3 4" xfId="5054"/>
    <cellStyle name="Millares [0] 2 3 7 4" xfId="5055"/>
    <cellStyle name="Millares [0] 2 3 7 4 2" xfId="5056"/>
    <cellStyle name="Millares [0] 2 3 7 4 3" xfId="5057"/>
    <cellStyle name="Millares [0] 2 3 7 5" xfId="5058"/>
    <cellStyle name="Millares [0] 2 3 7 6" xfId="5059"/>
    <cellStyle name="Millares [0] 2 3 8" xfId="5060"/>
    <cellStyle name="Millares [0] 2 3 8 2" xfId="5061"/>
    <cellStyle name="Millares [0] 2 3 8 2 2" xfId="5062"/>
    <cellStyle name="Millares [0] 2 3 8 2 3" xfId="5063"/>
    <cellStyle name="Millares [0] 2 3 8 3" xfId="5064"/>
    <cellStyle name="Millares [0] 2 3 8 4" xfId="5065"/>
    <cellStyle name="Millares [0] 2 3 9" xfId="5066"/>
    <cellStyle name="Millares [0] 2 3 9 2" xfId="5067"/>
    <cellStyle name="Millares [0] 2 3 9 2 2" xfId="5068"/>
    <cellStyle name="Millares [0] 2 3 9 2 3" xfId="5069"/>
    <cellStyle name="Millares [0] 2 3 9 3" xfId="5070"/>
    <cellStyle name="Millares [0] 2 3 9 4" xfId="5071"/>
    <cellStyle name="Millares [0] 2 4" xfId="5072"/>
    <cellStyle name="Millares [0] 2 4 10" xfId="5073"/>
    <cellStyle name="Millares [0] 2 4 11" xfId="5074"/>
    <cellStyle name="Millares [0] 2 4 2" xfId="5075"/>
    <cellStyle name="Millares [0] 2 4 2 2" xfId="5076"/>
    <cellStyle name="Millares [0] 2 4 2 2 2" xfId="5077"/>
    <cellStyle name="Millares [0] 2 4 2 2 2 2" xfId="5078"/>
    <cellStyle name="Millares [0] 2 4 2 2 2 2 2" xfId="5079"/>
    <cellStyle name="Millares [0] 2 4 2 2 2 2 2 2" xfId="5080"/>
    <cellStyle name="Millares [0] 2 4 2 2 2 2 2 3" xfId="5081"/>
    <cellStyle name="Millares [0] 2 4 2 2 2 2 3" xfId="5082"/>
    <cellStyle name="Millares [0] 2 4 2 2 2 2 4" xfId="5083"/>
    <cellStyle name="Millares [0] 2 4 2 2 2 3" xfId="5084"/>
    <cellStyle name="Millares [0] 2 4 2 2 2 3 2" xfId="5085"/>
    <cellStyle name="Millares [0] 2 4 2 2 2 3 3" xfId="5086"/>
    <cellStyle name="Millares [0] 2 4 2 2 2 4" xfId="5087"/>
    <cellStyle name="Millares [0] 2 4 2 2 2 5" xfId="5088"/>
    <cellStyle name="Millares [0] 2 4 2 2 3" xfId="5089"/>
    <cellStyle name="Millares [0] 2 4 2 2 3 2" xfId="5090"/>
    <cellStyle name="Millares [0] 2 4 2 2 3 2 2" xfId="5091"/>
    <cellStyle name="Millares [0] 2 4 2 2 3 2 3" xfId="5092"/>
    <cellStyle name="Millares [0] 2 4 2 2 3 3" xfId="5093"/>
    <cellStyle name="Millares [0] 2 4 2 2 3 4" xfId="5094"/>
    <cellStyle name="Millares [0] 2 4 2 2 4" xfId="5095"/>
    <cellStyle name="Millares [0] 2 4 2 2 4 2" xfId="5096"/>
    <cellStyle name="Millares [0] 2 4 2 2 4 2 2" xfId="5097"/>
    <cellStyle name="Millares [0] 2 4 2 2 4 2 3" xfId="5098"/>
    <cellStyle name="Millares [0] 2 4 2 2 4 3" xfId="5099"/>
    <cellStyle name="Millares [0] 2 4 2 2 4 4" xfId="5100"/>
    <cellStyle name="Millares [0] 2 4 2 2 5" xfId="5101"/>
    <cellStyle name="Millares [0] 2 4 2 2 5 2" xfId="5102"/>
    <cellStyle name="Millares [0] 2 4 2 2 5 2 2" xfId="5103"/>
    <cellStyle name="Millares [0] 2 4 2 2 5 2 3" xfId="5104"/>
    <cellStyle name="Millares [0] 2 4 2 2 5 3" xfId="5105"/>
    <cellStyle name="Millares [0] 2 4 2 2 5 4" xfId="5106"/>
    <cellStyle name="Millares [0] 2 4 2 2 6" xfId="5107"/>
    <cellStyle name="Millares [0] 2 4 2 2 6 2" xfId="5108"/>
    <cellStyle name="Millares [0] 2 4 2 2 6 3" xfId="5109"/>
    <cellStyle name="Millares [0] 2 4 2 2 7" xfId="5110"/>
    <cellStyle name="Millares [0] 2 4 2 2 8" xfId="5111"/>
    <cellStyle name="Millares [0] 2 4 2 3" xfId="5112"/>
    <cellStyle name="Millares [0] 2 4 2 3 2" xfId="5113"/>
    <cellStyle name="Millares [0] 2 4 2 3 2 2" xfId="5114"/>
    <cellStyle name="Millares [0] 2 4 2 3 2 2 2" xfId="5115"/>
    <cellStyle name="Millares [0] 2 4 2 3 2 2 3" xfId="5116"/>
    <cellStyle name="Millares [0] 2 4 2 3 2 3" xfId="5117"/>
    <cellStyle name="Millares [0] 2 4 2 3 2 4" xfId="5118"/>
    <cellStyle name="Millares [0] 2 4 2 3 3" xfId="5119"/>
    <cellStyle name="Millares [0] 2 4 2 3 3 2" xfId="5120"/>
    <cellStyle name="Millares [0] 2 4 2 3 3 3" xfId="5121"/>
    <cellStyle name="Millares [0] 2 4 2 3 4" xfId="5122"/>
    <cellStyle name="Millares [0] 2 4 2 3 5" xfId="5123"/>
    <cellStyle name="Millares [0] 2 4 2 4" xfId="5124"/>
    <cellStyle name="Millares [0] 2 4 2 4 2" xfId="5125"/>
    <cellStyle name="Millares [0] 2 4 2 4 2 2" xfId="5126"/>
    <cellStyle name="Millares [0] 2 4 2 4 2 3" xfId="5127"/>
    <cellStyle name="Millares [0] 2 4 2 4 3" xfId="5128"/>
    <cellStyle name="Millares [0] 2 4 2 4 4" xfId="5129"/>
    <cellStyle name="Millares [0] 2 4 2 5" xfId="5130"/>
    <cellStyle name="Millares [0] 2 4 2 5 2" xfId="5131"/>
    <cellStyle name="Millares [0] 2 4 2 5 2 2" xfId="5132"/>
    <cellStyle name="Millares [0] 2 4 2 5 2 3" xfId="5133"/>
    <cellStyle name="Millares [0] 2 4 2 5 3" xfId="5134"/>
    <cellStyle name="Millares [0] 2 4 2 5 4" xfId="5135"/>
    <cellStyle name="Millares [0] 2 4 2 6" xfId="5136"/>
    <cellStyle name="Millares [0] 2 4 2 6 2" xfId="5137"/>
    <cellStyle name="Millares [0] 2 4 2 6 2 2" xfId="5138"/>
    <cellStyle name="Millares [0] 2 4 2 6 2 3" xfId="5139"/>
    <cellStyle name="Millares [0] 2 4 2 6 3" xfId="5140"/>
    <cellStyle name="Millares [0] 2 4 2 6 4" xfId="5141"/>
    <cellStyle name="Millares [0] 2 4 2 7" xfId="5142"/>
    <cellStyle name="Millares [0] 2 4 2 7 2" xfId="5143"/>
    <cellStyle name="Millares [0] 2 4 2 7 3" xfId="5144"/>
    <cellStyle name="Millares [0] 2 4 2 8" xfId="5145"/>
    <cellStyle name="Millares [0] 2 4 2 9" xfId="5146"/>
    <cellStyle name="Millares [0] 2 4 3" xfId="5147"/>
    <cellStyle name="Millares [0] 2 4 3 2" xfId="5148"/>
    <cellStyle name="Millares [0] 2 4 3 2 2" xfId="5149"/>
    <cellStyle name="Millares [0] 2 4 3 2 2 2" xfId="5150"/>
    <cellStyle name="Millares [0] 2 4 3 2 2 2 2" xfId="5151"/>
    <cellStyle name="Millares [0] 2 4 3 2 2 2 3" xfId="5152"/>
    <cellStyle name="Millares [0] 2 4 3 2 2 3" xfId="5153"/>
    <cellStyle name="Millares [0] 2 4 3 2 2 4" xfId="5154"/>
    <cellStyle name="Millares [0] 2 4 3 2 3" xfId="5155"/>
    <cellStyle name="Millares [0] 2 4 3 2 3 2" xfId="5156"/>
    <cellStyle name="Millares [0] 2 4 3 2 3 3" xfId="5157"/>
    <cellStyle name="Millares [0] 2 4 3 2 4" xfId="5158"/>
    <cellStyle name="Millares [0] 2 4 3 2 5" xfId="5159"/>
    <cellStyle name="Millares [0] 2 4 3 3" xfId="5160"/>
    <cellStyle name="Millares [0] 2 4 3 3 2" xfId="5161"/>
    <cellStyle name="Millares [0] 2 4 3 3 2 2" xfId="5162"/>
    <cellStyle name="Millares [0] 2 4 3 3 2 3" xfId="5163"/>
    <cellStyle name="Millares [0] 2 4 3 3 3" xfId="5164"/>
    <cellStyle name="Millares [0] 2 4 3 3 4" xfId="5165"/>
    <cellStyle name="Millares [0] 2 4 3 4" xfId="5166"/>
    <cellStyle name="Millares [0] 2 4 3 4 2" xfId="5167"/>
    <cellStyle name="Millares [0] 2 4 3 4 2 2" xfId="5168"/>
    <cellStyle name="Millares [0] 2 4 3 4 2 3" xfId="5169"/>
    <cellStyle name="Millares [0] 2 4 3 4 3" xfId="5170"/>
    <cellStyle name="Millares [0] 2 4 3 4 4" xfId="5171"/>
    <cellStyle name="Millares [0] 2 4 3 5" xfId="5172"/>
    <cellStyle name="Millares [0] 2 4 3 5 2" xfId="5173"/>
    <cellStyle name="Millares [0] 2 4 3 5 2 2" xfId="5174"/>
    <cellStyle name="Millares [0] 2 4 3 5 2 3" xfId="5175"/>
    <cellStyle name="Millares [0] 2 4 3 5 3" xfId="5176"/>
    <cellStyle name="Millares [0] 2 4 3 5 4" xfId="5177"/>
    <cellStyle name="Millares [0] 2 4 3 6" xfId="5178"/>
    <cellStyle name="Millares [0] 2 4 3 6 2" xfId="5179"/>
    <cellStyle name="Millares [0] 2 4 3 6 3" xfId="5180"/>
    <cellStyle name="Millares [0] 2 4 3 7" xfId="5181"/>
    <cellStyle name="Millares [0] 2 4 3 8" xfId="5182"/>
    <cellStyle name="Millares [0] 2 4 4" xfId="5183"/>
    <cellStyle name="Millares [0] 2 4 4 2" xfId="5184"/>
    <cellStyle name="Millares [0] 2 4 4 2 2" xfId="5185"/>
    <cellStyle name="Millares [0] 2 4 4 2 2 2" xfId="5186"/>
    <cellStyle name="Millares [0] 2 4 4 2 2 3" xfId="5187"/>
    <cellStyle name="Millares [0] 2 4 4 2 3" xfId="5188"/>
    <cellStyle name="Millares [0] 2 4 4 2 4" xfId="5189"/>
    <cellStyle name="Millares [0] 2 4 4 3" xfId="5190"/>
    <cellStyle name="Millares [0] 2 4 4 3 2" xfId="5191"/>
    <cellStyle name="Millares [0] 2 4 4 3 2 2" xfId="5192"/>
    <cellStyle name="Millares [0] 2 4 4 3 2 3" xfId="5193"/>
    <cellStyle name="Millares [0] 2 4 4 3 3" xfId="5194"/>
    <cellStyle name="Millares [0] 2 4 4 3 4" xfId="5195"/>
    <cellStyle name="Millares [0] 2 4 4 4" xfId="5196"/>
    <cellStyle name="Millares [0] 2 4 4 4 2" xfId="5197"/>
    <cellStyle name="Millares [0] 2 4 4 4 3" xfId="5198"/>
    <cellStyle name="Millares [0] 2 4 4 5" xfId="5199"/>
    <cellStyle name="Millares [0] 2 4 4 6" xfId="5200"/>
    <cellStyle name="Millares [0] 2 4 5" xfId="5201"/>
    <cellStyle name="Millares [0] 2 4 5 2" xfId="5202"/>
    <cellStyle name="Millares [0] 2 4 5 2 2" xfId="5203"/>
    <cellStyle name="Millares [0] 2 4 5 2 3" xfId="5204"/>
    <cellStyle name="Millares [0] 2 4 5 3" xfId="5205"/>
    <cellStyle name="Millares [0] 2 4 5 4" xfId="5206"/>
    <cellStyle name="Millares [0] 2 4 6" xfId="5207"/>
    <cellStyle name="Millares [0] 2 4 6 2" xfId="5208"/>
    <cellStyle name="Millares [0] 2 4 6 2 2" xfId="5209"/>
    <cellStyle name="Millares [0] 2 4 6 2 3" xfId="5210"/>
    <cellStyle name="Millares [0] 2 4 6 3" xfId="5211"/>
    <cellStyle name="Millares [0] 2 4 6 4" xfId="5212"/>
    <cellStyle name="Millares [0] 2 4 7" xfId="5213"/>
    <cellStyle name="Millares [0] 2 4 7 2" xfId="5214"/>
    <cellStyle name="Millares [0] 2 4 7 2 2" xfId="5215"/>
    <cellStyle name="Millares [0] 2 4 7 2 3" xfId="5216"/>
    <cellStyle name="Millares [0] 2 4 7 3" xfId="5217"/>
    <cellStyle name="Millares [0] 2 4 7 4" xfId="5218"/>
    <cellStyle name="Millares [0] 2 4 8" xfId="5219"/>
    <cellStyle name="Millares [0] 2 4 8 2" xfId="5220"/>
    <cellStyle name="Millares [0] 2 4 8 2 2" xfId="5221"/>
    <cellStyle name="Millares [0] 2 4 8 2 3" xfId="5222"/>
    <cellStyle name="Millares [0] 2 4 8 3" xfId="5223"/>
    <cellStyle name="Millares [0] 2 4 8 4" xfId="5224"/>
    <cellStyle name="Millares [0] 2 4 9" xfId="5225"/>
    <cellStyle name="Millares [0] 2 4 9 2" xfId="5226"/>
    <cellStyle name="Millares [0] 2 4 9 3" xfId="5227"/>
    <cellStyle name="Millares [0] 2 5" xfId="5228"/>
    <cellStyle name="Millares [0] 2 5 2" xfId="5229"/>
    <cellStyle name="Millares [0] 2 5 2 2" xfId="5230"/>
    <cellStyle name="Millares [0] 2 5 2 2 2" xfId="5231"/>
    <cellStyle name="Millares [0] 2 5 2 2 2 2" xfId="5232"/>
    <cellStyle name="Millares [0] 2 5 2 2 2 2 2" xfId="5233"/>
    <cellStyle name="Millares [0] 2 5 2 2 2 2 3" xfId="5234"/>
    <cellStyle name="Millares [0] 2 5 2 2 2 3" xfId="5235"/>
    <cellStyle name="Millares [0] 2 5 2 2 2 4" xfId="5236"/>
    <cellStyle name="Millares [0] 2 5 2 2 3" xfId="5237"/>
    <cellStyle name="Millares [0] 2 5 2 2 3 2" xfId="5238"/>
    <cellStyle name="Millares [0] 2 5 2 2 3 3" xfId="5239"/>
    <cellStyle name="Millares [0] 2 5 2 2 4" xfId="5240"/>
    <cellStyle name="Millares [0] 2 5 2 2 5" xfId="5241"/>
    <cellStyle name="Millares [0] 2 5 2 3" xfId="5242"/>
    <cellStyle name="Millares [0] 2 5 2 3 2" xfId="5243"/>
    <cellStyle name="Millares [0] 2 5 2 3 2 2" xfId="5244"/>
    <cellStyle name="Millares [0] 2 5 2 3 2 3" xfId="5245"/>
    <cellStyle name="Millares [0] 2 5 2 3 3" xfId="5246"/>
    <cellStyle name="Millares [0] 2 5 2 3 4" xfId="5247"/>
    <cellStyle name="Millares [0] 2 5 2 4" xfId="5248"/>
    <cellStyle name="Millares [0] 2 5 2 4 2" xfId="5249"/>
    <cellStyle name="Millares [0] 2 5 2 4 2 2" xfId="5250"/>
    <cellStyle name="Millares [0] 2 5 2 4 2 3" xfId="5251"/>
    <cellStyle name="Millares [0] 2 5 2 4 3" xfId="5252"/>
    <cellStyle name="Millares [0] 2 5 2 4 4" xfId="5253"/>
    <cellStyle name="Millares [0] 2 5 2 5" xfId="5254"/>
    <cellStyle name="Millares [0] 2 5 2 5 2" xfId="5255"/>
    <cellStyle name="Millares [0] 2 5 2 5 2 2" xfId="5256"/>
    <cellStyle name="Millares [0] 2 5 2 5 2 3" xfId="5257"/>
    <cellStyle name="Millares [0] 2 5 2 5 3" xfId="5258"/>
    <cellStyle name="Millares [0] 2 5 2 5 4" xfId="5259"/>
    <cellStyle name="Millares [0] 2 5 2 6" xfId="5260"/>
    <cellStyle name="Millares [0] 2 5 2 6 2" xfId="5261"/>
    <cellStyle name="Millares [0] 2 5 2 6 3" xfId="5262"/>
    <cellStyle name="Millares [0] 2 5 2 7" xfId="5263"/>
    <cellStyle name="Millares [0] 2 5 2 8" xfId="5264"/>
    <cellStyle name="Millares [0] 2 5 3" xfId="5265"/>
    <cellStyle name="Millares [0] 2 5 3 2" xfId="5266"/>
    <cellStyle name="Millares [0] 2 5 3 2 2" xfId="5267"/>
    <cellStyle name="Millares [0] 2 5 3 2 2 2" xfId="5268"/>
    <cellStyle name="Millares [0] 2 5 3 2 2 3" xfId="5269"/>
    <cellStyle name="Millares [0] 2 5 3 2 3" xfId="5270"/>
    <cellStyle name="Millares [0] 2 5 3 2 4" xfId="5271"/>
    <cellStyle name="Millares [0] 2 5 3 3" xfId="5272"/>
    <cellStyle name="Millares [0] 2 5 3 3 2" xfId="5273"/>
    <cellStyle name="Millares [0] 2 5 3 3 3" xfId="5274"/>
    <cellStyle name="Millares [0] 2 5 3 4" xfId="5275"/>
    <cellStyle name="Millares [0] 2 5 3 5" xfId="5276"/>
    <cellStyle name="Millares [0] 2 5 4" xfId="5277"/>
    <cellStyle name="Millares [0] 2 5 4 2" xfId="5278"/>
    <cellStyle name="Millares [0] 2 5 4 2 2" xfId="5279"/>
    <cellStyle name="Millares [0] 2 5 4 2 3" xfId="5280"/>
    <cellStyle name="Millares [0] 2 5 4 3" xfId="5281"/>
    <cellStyle name="Millares [0] 2 5 4 4" xfId="5282"/>
    <cellStyle name="Millares [0] 2 5 5" xfId="5283"/>
    <cellStyle name="Millares [0] 2 5 5 2" xfId="5284"/>
    <cellStyle name="Millares [0] 2 5 5 2 2" xfId="5285"/>
    <cellStyle name="Millares [0] 2 5 5 2 3" xfId="5286"/>
    <cellStyle name="Millares [0] 2 5 5 3" xfId="5287"/>
    <cellStyle name="Millares [0] 2 5 5 4" xfId="5288"/>
    <cellStyle name="Millares [0] 2 5 6" xfId="5289"/>
    <cellStyle name="Millares [0] 2 5 6 2" xfId="5290"/>
    <cellStyle name="Millares [0] 2 5 6 2 2" xfId="5291"/>
    <cellStyle name="Millares [0] 2 5 6 2 3" xfId="5292"/>
    <cellStyle name="Millares [0] 2 5 6 3" xfId="5293"/>
    <cellStyle name="Millares [0] 2 5 6 4" xfId="5294"/>
    <cellStyle name="Millares [0] 2 5 7" xfId="5295"/>
    <cellStyle name="Millares [0] 2 5 7 2" xfId="5296"/>
    <cellStyle name="Millares [0] 2 5 7 3" xfId="5297"/>
    <cellStyle name="Millares [0] 2 5 8" xfId="5298"/>
    <cellStyle name="Millares [0] 2 5 9" xfId="5299"/>
    <cellStyle name="Millares [0] 2 6" xfId="5300"/>
    <cellStyle name="Millares [0] 2 6 2" xfId="5301"/>
    <cellStyle name="Millares [0] 2 6 2 2" xfId="5302"/>
    <cellStyle name="Millares [0] 2 6 2 2 2" xfId="5303"/>
    <cellStyle name="Millares [0] 2 6 2 2 2 2" xfId="5304"/>
    <cellStyle name="Millares [0] 2 6 2 2 2 2 2" xfId="5305"/>
    <cellStyle name="Millares [0] 2 6 2 2 2 2 3" xfId="5306"/>
    <cellStyle name="Millares [0] 2 6 2 2 2 3" xfId="5307"/>
    <cellStyle name="Millares [0] 2 6 2 2 2 4" xfId="5308"/>
    <cellStyle name="Millares [0] 2 6 2 2 3" xfId="5309"/>
    <cellStyle name="Millares [0] 2 6 2 2 3 2" xfId="5310"/>
    <cellStyle name="Millares [0] 2 6 2 2 3 3" xfId="5311"/>
    <cellStyle name="Millares [0] 2 6 2 2 4" xfId="5312"/>
    <cellStyle name="Millares [0] 2 6 2 2 5" xfId="5313"/>
    <cellStyle name="Millares [0] 2 6 2 3" xfId="5314"/>
    <cellStyle name="Millares [0] 2 6 2 3 2" xfId="5315"/>
    <cellStyle name="Millares [0] 2 6 2 3 2 2" xfId="5316"/>
    <cellStyle name="Millares [0] 2 6 2 3 2 3" xfId="5317"/>
    <cellStyle name="Millares [0] 2 6 2 3 3" xfId="5318"/>
    <cellStyle name="Millares [0] 2 6 2 3 4" xfId="5319"/>
    <cellStyle name="Millares [0] 2 6 2 4" xfId="5320"/>
    <cellStyle name="Millares [0] 2 6 2 4 2" xfId="5321"/>
    <cellStyle name="Millares [0] 2 6 2 4 2 2" xfId="5322"/>
    <cellStyle name="Millares [0] 2 6 2 4 2 3" xfId="5323"/>
    <cellStyle name="Millares [0] 2 6 2 4 3" xfId="5324"/>
    <cellStyle name="Millares [0] 2 6 2 4 4" xfId="5325"/>
    <cellStyle name="Millares [0] 2 6 2 5" xfId="5326"/>
    <cellStyle name="Millares [0] 2 6 2 5 2" xfId="5327"/>
    <cellStyle name="Millares [0] 2 6 2 5 2 2" xfId="5328"/>
    <cellStyle name="Millares [0] 2 6 2 5 2 3" xfId="5329"/>
    <cellStyle name="Millares [0] 2 6 2 5 3" xfId="5330"/>
    <cellStyle name="Millares [0] 2 6 2 5 4" xfId="5331"/>
    <cellStyle name="Millares [0] 2 6 2 6" xfId="5332"/>
    <cellStyle name="Millares [0] 2 6 2 6 2" xfId="5333"/>
    <cellStyle name="Millares [0] 2 6 2 6 3" xfId="5334"/>
    <cellStyle name="Millares [0] 2 6 2 7" xfId="5335"/>
    <cellStyle name="Millares [0] 2 6 2 8" xfId="5336"/>
    <cellStyle name="Millares [0] 2 6 3" xfId="5337"/>
    <cellStyle name="Millares [0] 2 6 3 2" xfId="5338"/>
    <cellStyle name="Millares [0] 2 6 3 2 2" xfId="5339"/>
    <cellStyle name="Millares [0] 2 6 3 2 2 2" xfId="5340"/>
    <cellStyle name="Millares [0] 2 6 3 2 2 3" xfId="5341"/>
    <cellStyle name="Millares [0] 2 6 3 2 3" xfId="5342"/>
    <cellStyle name="Millares [0] 2 6 3 2 4" xfId="5343"/>
    <cellStyle name="Millares [0] 2 6 3 3" xfId="5344"/>
    <cellStyle name="Millares [0] 2 6 3 3 2" xfId="5345"/>
    <cellStyle name="Millares [0] 2 6 3 3 3" xfId="5346"/>
    <cellStyle name="Millares [0] 2 6 3 4" xfId="5347"/>
    <cellStyle name="Millares [0] 2 6 3 5" xfId="5348"/>
    <cellStyle name="Millares [0] 2 6 4" xfId="5349"/>
    <cellStyle name="Millares [0] 2 6 4 2" xfId="5350"/>
    <cellStyle name="Millares [0] 2 6 4 2 2" xfId="5351"/>
    <cellStyle name="Millares [0] 2 6 4 2 3" xfId="5352"/>
    <cellStyle name="Millares [0] 2 6 4 3" xfId="5353"/>
    <cellStyle name="Millares [0] 2 6 4 4" xfId="5354"/>
    <cellStyle name="Millares [0] 2 6 5" xfId="5355"/>
    <cellStyle name="Millares [0] 2 6 5 2" xfId="5356"/>
    <cellStyle name="Millares [0] 2 6 5 2 2" xfId="5357"/>
    <cellStyle name="Millares [0] 2 6 5 2 3" xfId="5358"/>
    <cellStyle name="Millares [0] 2 6 5 3" xfId="5359"/>
    <cellStyle name="Millares [0] 2 6 5 4" xfId="5360"/>
    <cellStyle name="Millares [0] 2 6 6" xfId="5361"/>
    <cellStyle name="Millares [0] 2 6 6 2" xfId="5362"/>
    <cellStyle name="Millares [0] 2 6 6 2 2" xfId="5363"/>
    <cellStyle name="Millares [0] 2 6 6 2 3" xfId="5364"/>
    <cellStyle name="Millares [0] 2 6 6 3" xfId="5365"/>
    <cellStyle name="Millares [0] 2 6 6 4" xfId="5366"/>
    <cellStyle name="Millares [0] 2 6 7" xfId="5367"/>
    <cellStyle name="Millares [0] 2 6 7 2" xfId="5368"/>
    <cellStyle name="Millares [0] 2 6 7 3" xfId="5369"/>
    <cellStyle name="Millares [0] 2 6 8" xfId="5370"/>
    <cellStyle name="Millares [0] 2 6 9" xfId="5371"/>
    <cellStyle name="Millares [0] 2 7" xfId="5372"/>
    <cellStyle name="Millares [0] 2 7 2" xfId="5373"/>
    <cellStyle name="Millares [0] 2 7 2 2" xfId="5374"/>
    <cellStyle name="Millares [0] 2 7 2 2 2" xfId="5375"/>
    <cellStyle name="Millares [0] 2 7 2 2 2 2" xfId="5376"/>
    <cellStyle name="Millares [0] 2 7 2 2 2 3" xfId="5377"/>
    <cellStyle name="Millares [0] 2 7 2 2 3" xfId="5378"/>
    <cellStyle name="Millares [0] 2 7 2 2 4" xfId="5379"/>
    <cellStyle name="Millares [0] 2 7 2 3" xfId="5380"/>
    <cellStyle name="Millares [0] 2 7 2 3 2" xfId="5381"/>
    <cellStyle name="Millares [0] 2 7 2 3 3" xfId="5382"/>
    <cellStyle name="Millares [0] 2 7 2 4" xfId="5383"/>
    <cellStyle name="Millares [0] 2 7 2 5" xfId="5384"/>
    <cellStyle name="Millares [0] 2 7 3" xfId="5385"/>
    <cellStyle name="Millares [0] 2 7 3 2" xfId="5386"/>
    <cellStyle name="Millares [0] 2 7 3 2 2" xfId="5387"/>
    <cellStyle name="Millares [0] 2 7 3 2 3" xfId="5388"/>
    <cellStyle name="Millares [0] 2 7 3 3" xfId="5389"/>
    <cellStyle name="Millares [0] 2 7 3 4" xfId="5390"/>
    <cellStyle name="Millares [0] 2 7 4" xfId="5391"/>
    <cellStyle name="Millares [0] 2 7 4 2" xfId="5392"/>
    <cellStyle name="Millares [0] 2 7 4 2 2" xfId="5393"/>
    <cellStyle name="Millares [0] 2 7 4 2 3" xfId="5394"/>
    <cellStyle name="Millares [0] 2 7 4 3" xfId="5395"/>
    <cellStyle name="Millares [0] 2 7 4 4" xfId="5396"/>
    <cellStyle name="Millares [0] 2 7 5" xfId="5397"/>
    <cellStyle name="Millares [0] 2 7 5 2" xfId="5398"/>
    <cellStyle name="Millares [0] 2 7 5 2 2" xfId="5399"/>
    <cellStyle name="Millares [0] 2 7 5 2 3" xfId="5400"/>
    <cellStyle name="Millares [0] 2 7 5 3" xfId="5401"/>
    <cellStyle name="Millares [0] 2 7 5 4" xfId="5402"/>
    <cellStyle name="Millares [0] 2 7 6" xfId="5403"/>
    <cellStyle name="Millares [0] 2 7 6 2" xfId="5404"/>
    <cellStyle name="Millares [0] 2 7 6 3" xfId="5405"/>
    <cellStyle name="Millares [0] 2 7 7" xfId="5406"/>
    <cellStyle name="Millares [0] 2 7 8" xfId="5407"/>
    <cellStyle name="Millares [0] 2 8" xfId="5408"/>
    <cellStyle name="Millares [0] 2 8 2" xfId="5409"/>
    <cellStyle name="Millares [0] 2 8 2 2" xfId="5410"/>
    <cellStyle name="Millares [0] 2 8 2 2 2" xfId="5411"/>
    <cellStyle name="Millares [0] 2 8 2 2 3" xfId="5412"/>
    <cellStyle name="Millares [0] 2 8 2 3" xfId="5413"/>
    <cellStyle name="Millares [0] 2 8 2 4" xfId="5414"/>
    <cellStyle name="Millares [0] 2 8 3" xfId="5415"/>
    <cellStyle name="Millares [0] 2 8 3 2" xfId="5416"/>
    <cellStyle name="Millares [0] 2 8 3 2 2" xfId="5417"/>
    <cellStyle name="Millares [0] 2 8 3 2 3" xfId="5418"/>
    <cellStyle name="Millares [0] 2 8 3 3" xfId="5419"/>
    <cellStyle name="Millares [0] 2 8 3 4" xfId="5420"/>
    <cellStyle name="Millares [0] 2 8 4" xfId="5421"/>
    <cellStyle name="Millares [0] 2 8 4 2" xfId="5422"/>
    <cellStyle name="Millares [0] 2 8 4 3" xfId="5423"/>
    <cellStyle name="Millares [0] 2 8 5" xfId="5424"/>
    <cellStyle name="Millares [0] 2 8 6" xfId="5425"/>
    <cellStyle name="Millares [0] 2 9" xfId="5426"/>
    <cellStyle name="Millares [0] 2 9 2" xfId="5427"/>
    <cellStyle name="Millares [0] 2 9 2 2" xfId="5428"/>
    <cellStyle name="Millares [0] 2 9 2 3" xfId="5429"/>
    <cellStyle name="Millares [0] 2 9 3" xfId="5430"/>
    <cellStyle name="Millares [0] 2 9 4" xfId="5431"/>
    <cellStyle name="Millares [0] 3" xfId="5432"/>
    <cellStyle name="Millares [0] 3 2" xfId="5433"/>
    <cellStyle name="Millares [0] 3 2 2" xfId="5434"/>
    <cellStyle name="Millares [0] 3 2 2 10" xfId="5435"/>
    <cellStyle name="Millares [0] 3 2 2 2" xfId="5436"/>
    <cellStyle name="Millares [0] 3 2 2 2 2" xfId="5437"/>
    <cellStyle name="Millares [0] 3 2 2 2 2 2" xfId="5438"/>
    <cellStyle name="Millares [0] 3 2 2 2 2 2 2" xfId="5439"/>
    <cellStyle name="Millares [0] 3 2 2 2 2 2 2 2" xfId="5440"/>
    <cellStyle name="Millares [0] 3 2 2 2 2 2 2 2 2" xfId="5441"/>
    <cellStyle name="Millares [0] 3 2 2 2 2 2 2 2 3" xfId="5442"/>
    <cellStyle name="Millares [0] 3 2 2 2 2 2 2 3" xfId="5443"/>
    <cellStyle name="Millares [0] 3 2 2 2 2 2 2 4" xfId="5444"/>
    <cellStyle name="Millares [0] 3 2 2 2 2 2 3" xfId="5445"/>
    <cellStyle name="Millares [0] 3 2 2 2 2 2 3 2" xfId="5446"/>
    <cellStyle name="Millares [0] 3 2 2 2 2 2 3 3" xfId="5447"/>
    <cellStyle name="Millares [0] 3 2 2 2 2 2 4" xfId="5448"/>
    <cellStyle name="Millares [0] 3 2 2 2 2 2 5" xfId="5449"/>
    <cellStyle name="Millares [0] 3 2 2 2 2 3" xfId="5450"/>
    <cellStyle name="Millares [0] 3 2 2 2 2 3 2" xfId="5451"/>
    <cellStyle name="Millares [0] 3 2 2 2 2 3 2 2" xfId="5452"/>
    <cellStyle name="Millares [0] 3 2 2 2 2 3 2 3" xfId="5453"/>
    <cellStyle name="Millares [0] 3 2 2 2 2 3 3" xfId="5454"/>
    <cellStyle name="Millares [0] 3 2 2 2 2 3 4" xfId="5455"/>
    <cellStyle name="Millares [0] 3 2 2 2 2 4" xfId="5456"/>
    <cellStyle name="Millares [0] 3 2 2 2 2 4 2" xfId="5457"/>
    <cellStyle name="Millares [0] 3 2 2 2 2 4 2 2" xfId="5458"/>
    <cellStyle name="Millares [0] 3 2 2 2 2 4 2 3" xfId="5459"/>
    <cellStyle name="Millares [0] 3 2 2 2 2 4 3" xfId="5460"/>
    <cellStyle name="Millares [0] 3 2 2 2 2 4 4" xfId="5461"/>
    <cellStyle name="Millares [0] 3 2 2 2 2 5" xfId="5462"/>
    <cellStyle name="Millares [0] 3 2 2 2 2 5 2" xfId="5463"/>
    <cellStyle name="Millares [0] 3 2 2 2 2 5 2 2" xfId="5464"/>
    <cellStyle name="Millares [0] 3 2 2 2 2 5 2 3" xfId="5465"/>
    <cellStyle name="Millares [0] 3 2 2 2 2 5 3" xfId="5466"/>
    <cellStyle name="Millares [0] 3 2 2 2 2 5 4" xfId="5467"/>
    <cellStyle name="Millares [0] 3 2 2 2 2 6" xfId="5468"/>
    <cellStyle name="Millares [0] 3 2 2 2 2 6 2" xfId="5469"/>
    <cellStyle name="Millares [0] 3 2 2 2 2 6 3" xfId="5470"/>
    <cellStyle name="Millares [0] 3 2 2 2 2 7" xfId="5471"/>
    <cellStyle name="Millares [0] 3 2 2 2 2 8" xfId="5472"/>
    <cellStyle name="Millares [0] 3 2 2 2 3" xfId="5473"/>
    <cellStyle name="Millares [0] 3 2 2 2 3 2" xfId="5474"/>
    <cellStyle name="Millares [0] 3 2 2 2 3 2 2" xfId="5475"/>
    <cellStyle name="Millares [0] 3 2 2 2 3 2 2 2" xfId="5476"/>
    <cellStyle name="Millares [0] 3 2 2 2 3 2 2 3" xfId="5477"/>
    <cellStyle name="Millares [0] 3 2 2 2 3 2 3" xfId="5478"/>
    <cellStyle name="Millares [0] 3 2 2 2 3 2 4" xfId="5479"/>
    <cellStyle name="Millares [0] 3 2 2 2 3 3" xfId="5480"/>
    <cellStyle name="Millares [0] 3 2 2 2 3 3 2" xfId="5481"/>
    <cellStyle name="Millares [0] 3 2 2 2 3 3 3" xfId="5482"/>
    <cellStyle name="Millares [0] 3 2 2 2 3 4" xfId="5483"/>
    <cellStyle name="Millares [0] 3 2 2 2 3 5" xfId="5484"/>
    <cellStyle name="Millares [0] 3 2 2 2 4" xfId="5485"/>
    <cellStyle name="Millares [0] 3 2 2 2 4 2" xfId="5486"/>
    <cellStyle name="Millares [0] 3 2 2 2 4 2 2" xfId="5487"/>
    <cellStyle name="Millares [0] 3 2 2 2 4 2 3" xfId="5488"/>
    <cellStyle name="Millares [0] 3 2 2 2 4 3" xfId="5489"/>
    <cellStyle name="Millares [0] 3 2 2 2 4 4" xfId="5490"/>
    <cellStyle name="Millares [0] 3 2 2 2 5" xfId="5491"/>
    <cellStyle name="Millares [0] 3 2 2 2 5 2" xfId="5492"/>
    <cellStyle name="Millares [0] 3 2 2 2 5 2 2" xfId="5493"/>
    <cellStyle name="Millares [0] 3 2 2 2 5 2 3" xfId="5494"/>
    <cellStyle name="Millares [0] 3 2 2 2 5 3" xfId="5495"/>
    <cellStyle name="Millares [0] 3 2 2 2 5 4" xfId="5496"/>
    <cellStyle name="Millares [0] 3 2 2 2 6" xfId="5497"/>
    <cellStyle name="Millares [0] 3 2 2 2 6 2" xfId="5498"/>
    <cellStyle name="Millares [0] 3 2 2 2 6 2 2" xfId="5499"/>
    <cellStyle name="Millares [0] 3 2 2 2 6 2 3" xfId="5500"/>
    <cellStyle name="Millares [0] 3 2 2 2 6 3" xfId="5501"/>
    <cellStyle name="Millares [0] 3 2 2 2 6 4" xfId="5502"/>
    <cellStyle name="Millares [0] 3 2 2 2 7" xfId="5503"/>
    <cellStyle name="Millares [0] 3 2 2 2 7 2" xfId="5504"/>
    <cellStyle name="Millares [0] 3 2 2 2 7 3" xfId="5505"/>
    <cellStyle name="Millares [0] 3 2 2 2 8" xfId="5506"/>
    <cellStyle name="Millares [0] 3 2 2 2 9" xfId="5507"/>
    <cellStyle name="Millares [0] 3 2 2 3" xfId="5508"/>
    <cellStyle name="Millares [0] 3 2 2 3 2" xfId="5509"/>
    <cellStyle name="Millares [0] 3 2 2 3 2 2" xfId="5510"/>
    <cellStyle name="Millares [0] 3 2 2 3 2 2 2" xfId="5511"/>
    <cellStyle name="Millares [0] 3 2 2 3 2 2 2 2" xfId="5512"/>
    <cellStyle name="Millares [0] 3 2 2 3 2 2 2 3" xfId="5513"/>
    <cellStyle name="Millares [0] 3 2 2 3 2 2 3" xfId="5514"/>
    <cellStyle name="Millares [0] 3 2 2 3 2 2 4" xfId="5515"/>
    <cellStyle name="Millares [0] 3 2 2 3 2 3" xfId="5516"/>
    <cellStyle name="Millares [0] 3 2 2 3 2 3 2" xfId="5517"/>
    <cellStyle name="Millares [0] 3 2 2 3 2 3 3" xfId="5518"/>
    <cellStyle name="Millares [0] 3 2 2 3 2 4" xfId="5519"/>
    <cellStyle name="Millares [0] 3 2 2 3 2 5" xfId="5520"/>
    <cellStyle name="Millares [0] 3 2 2 3 3" xfId="5521"/>
    <cellStyle name="Millares [0] 3 2 2 3 3 2" xfId="5522"/>
    <cellStyle name="Millares [0] 3 2 2 3 3 2 2" xfId="5523"/>
    <cellStyle name="Millares [0] 3 2 2 3 3 2 3" xfId="5524"/>
    <cellStyle name="Millares [0] 3 2 2 3 3 3" xfId="5525"/>
    <cellStyle name="Millares [0] 3 2 2 3 3 4" xfId="5526"/>
    <cellStyle name="Millares [0] 3 2 2 3 4" xfId="5527"/>
    <cellStyle name="Millares [0] 3 2 2 3 4 2" xfId="5528"/>
    <cellStyle name="Millares [0] 3 2 2 3 4 2 2" xfId="5529"/>
    <cellStyle name="Millares [0] 3 2 2 3 4 2 3" xfId="5530"/>
    <cellStyle name="Millares [0] 3 2 2 3 4 3" xfId="5531"/>
    <cellStyle name="Millares [0] 3 2 2 3 4 4" xfId="5532"/>
    <cellStyle name="Millares [0] 3 2 2 3 5" xfId="5533"/>
    <cellStyle name="Millares [0] 3 2 2 3 5 2" xfId="5534"/>
    <cellStyle name="Millares [0] 3 2 2 3 5 2 2" xfId="5535"/>
    <cellStyle name="Millares [0] 3 2 2 3 5 2 3" xfId="5536"/>
    <cellStyle name="Millares [0] 3 2 2 3 5 3" xfId="5537"/>
    <cellStyle name="Millares [0] 3 2 2 3 5 4" xfId="5538"/>
    <cellStyle name="Millares [0] 3 2 2 3 6" xfId="5539"/>
    <cellStyle name="Millares [0] 3 2 2 3 6 2" xfId="5540"/>
    <cellStyle name="Millares [0] 3 2 2 3 6 3" xfId="5541"/>
    <cellStyle name="Millares [0] 3 2 2 3 7" xfId="5542"/>
    <cellStyle name="Millares [0] 3 2 2 3 8" xfId="5543"/>
    <cellStyle name="Millares [0] 3 2 2 4" xfId="5544"/>
    <cellStyle name="Millares [0] 3 2 2 4 2" xfId="5545"/>
    <cellStyle name="Millares [0] 3 2 2 4 2 2" xfId="5546"/>
    <cellStyle name="Millares [0] 3 2 2 4 2 2 2" xfId="5547"/>
    <cellStyle name="Millares [0] 3 2 2 4 2 2 3" xfId="5548"/>
    <cellStyle name="Millares [0] 3 2 2 4 2 3" xfId="5549"/>
    <cellStyle name="Millares [0] 3 2 2 4 2 4" xfId="5550"/>
    <cellStyle name="Millares [0] 3 2 2 4 3" xfId="5551"/>
    <cellStyle name="Millares [0] 3 2 2 4 3 2" xfId="5552"/>
    <cellStyle name="Millares [0] 3 2 2 4 3 3" xfId="5553"/>
    <cellStyle name="Millares [0] 3 2 2 4 4" xfId="5554"/>
    <cellStyle name="Millares [0] 3 2 2 4 5" xfId="5555"/>
    <cellStyle name="Millares [0] 3 2 2 5" xfId="5556"/>
    <cellStyle name="Millares [0] 3 2 2 5 2" xfId="5557"/>
    <cellStyle name="Millares [0] 3 2 2 5 2 2" xfId="5558"/>
    <cellStyle name="Millares [0] 3 2 2 5 2 3" xfId="5559"/>
    <cellStyle name="Millares [0] 3 2 2 5 3" xfId="5560"/>
    <cellStyle name="Millares [0] 3 2 2 5 4" xfId="5561"/>
    <cellStyle name="Millares [0] 3 2 2 6" xfId="5562"/>
    <cellStyle name="Millares [0] 3 2 2 6 2" xfId="5563"/>
    <cellStyle name="Millares [0] 3 2 2 6 2 2" xfId="5564"/>
    <cellStyle name="Millares [0] 3 2 2 6 2 3" xfId="5565"/>
    <cellStyle name="Millares [0] 3 2 2 6 3" xfId="5566"/>
    <cellStyle name="Millares [0] 3 2 2 6 4" xfId="5567"/>
    <cellStyle name="Millares [0] 3 2 2 7" xfId="5568"/>
    <cellStyle name="Millares [0] 3 2 2 7 2" xfId="5569"/>
    <cellStyle name="Millares [0] 3 2 2 7 2 2" xfId="5570"/>
    <cellStyle name="Millares [0] 3 2 2 7 2 3" xfId="5571"/>
    <cellStyle name="Millares [0] 3 2 2 7 3" xfId="5572"/>
    <cellStyle name="Millares [0] 3 2 2 7 4" xfId="5573"/>
    <cellStyle name="Millares [0] 3 2 2 8" xfId="5574"/>
    <cellStyle name="Millares [0] 3 2 2 8 2" xfId="5575"/>
    <cellStyle name="Millares [0] 3 2 2 8 3" xfId="5576"/>
    <cellStyle name="Millares [0] 3 2 2 9" xfId="5577"/>
    <cellStyle name="Millares [0] 3 2 3" xfId="5578"/>
    <cellStyle name="Millares [0] 3 2 3 10" xfId="5579"/>
    <cellStyle name="Millares [0] 3 2 3 2" xfId="5580"/>
    <cellStyle name="Millares [0] 3 2 3 2 2" xfId="5581"/>
    <cellStyle name="Millares [0] 3 2 3 2 2 2" xfId="5582"/>
    <cellStyle name="Millares [0] 3 2 3 2 2 2 2" xfId="5583"/>
    <cellStyle name="Millares [0] 3 2 3 2 2 2 2 2" xfId="5584"/>
    <cellStyle name="Millares [0] 3 2 3 2 2 2 2 2 2" xfId="5585"/>
    <cellStyle name="Millares [0] 3 2 3 2 2 2 2 2 3" xfId="5586"/>
    <cellStyle name="Millares [0] 3 2 3 2 2 2 2 3" xfId="5587"/>
    <cellStyle name="Millares [0] 3 2 3 2 2 2 2 4" xfId="5588"/>
    <cellStyle name="Millares [0] 3 2 3 2 2 2 3" xfId="5589"/>
    <cellStyle name="Millares [0] 3 2 3 2 2 2 3 2" xfId="5590"/>
    <cellStyle name="Millares [0] 3 2 3 2 2 2 3 3" xfId="5591"/>
    <cellStyle name="Millares [0] 3 2 3 2 2 2 4" xfId="5592"/>
    <cellStyle name="Millares [0] 3 2 3 2 2 2 5" xfId="5593"/>
    <cellStyle name="Millares [0] 3 2 3 2 2 3" xfId="5594"/>
    <cellStyle name="Millares [0] 3 2 3 2 2 3 2" xfId="5595"/>
    <cellStyle name="Millares [0] 3 2 3 2 2 3 2 2" xfId="5596"/>
    <cellStyle name="Millares [0] 3 2 3 2 2 3 2 3" xfId="5597"/>
    <cellStyle name="Millares [0] 3 2 3 2 2 3 3" xfId="5598"/>
    <cellStyle name="Millares [0] 3 2 3 2 2 3 4" xfId="5599"/>
    <cellStyle name="Millares [0] 3 2 3 2 2 4" xfId="5600"/>
    <cellStyle name="Millares [0] 3 2 3 2 2 4 2" xfId="5601"/>
    <cellStyle name="Millares [0] 3 2 3 2 2 4 2 2" xfId="5602"/>
    <cellStyle name="Millares [0] 3 2 3 2 2 4 2 3" xfId="5603"/>
    <cellStyle name="Millares [0] 3 2 3 2 2 4 3" xfId="5604"/>
    <cellStyle name="Millares [0] 3 2 3 2 2 4 4" xfId="5605"/>
    <cellStyle name="Millares [0] 3 2 3 2 2 5" xfId="5606"/>
    <cellStyle name="Millares [0] 3 2 3 2 2 5 2" xfId="5607"/>
    <cellStyle name="Millares [0] 3 2 3 2 2 5 2 2" xfId="5608"/>
    <cellStyle name="Millares [0] 3 2 3 2 2 5 2 3" xfId="5609"/>
    <cellStyle name="Millares [0] 3 2 3 2 2 5 3" xfId="5610"/>
    <cellStyle name="Millares [0] 3 2 3 2 2 5 4" xfId="5611"/>
    <cellStyle name="Millares [0] 3 2 3 2 2 6" xfId="5612"/>
    <cellStyle name="Millares [0] 3 2 3 2 2 6 2" xfId="5613"/>
    <cellStyle name="Millares [0] 3 2 3 2 2 6 3" xfId="5614"/>
    <cellStyle name="Millares [0] 3 2 3 2 2 7" xfId="5615"/>
    <cellStyle name="Millares [0] 3 2 3 2 2 8" xfId="5616"/>
    <cellStyle name="Millares [0] 3 2 3 2 3" xfId="5617"/>
    <cellStyle name="Millares [0] 3 2 3 2 3 2" xfId="5618"/>
    <cellStyle name="Millares [0] 3 2 3 2 3 2 2" xfId="5619"/>
    <cellStyle name="Millares [0] 3 2 3 2 3 2 2 2" xfId="5620"/>
    <cellStyle name="Millares [0] 3 2 3 2 3 2 2 3" xfId="5621"/>
    <cellStyle name="Millares [0] 3 2 3 2 3 2 3" xfId="5622"/>
    <cellStyle name="Millares [0] 3 2 3 2 3 2 4" xfId="5623"/>
    <cellStyle name="Millares [0] 3 2 3 2 3 3" xfId="5624"/>
    <cellStyle name="Millares [0] 3 2 3 2 3 3 2" xfId="5625"/>
    <cellStyle name="Millares [0] 3 2 3 2 3 3 3" xfId="5626"/>
    <cellStyle name="Millares [0] 3 2 3 2 3 4" xfId="5627"/>
    <cellStyle name="Millares [0] 3 2 3 2 3 5" xfId="5628"/>
    <cellStyle name="Millares [0] 3 2 3 2 4" xfId="5629"/>
    <cellStyle name="Millares [0] 3 2 3 2 4 2" xfId="5630"/>
    <cellStyle name="Millares [0] 3 2 3 2 4 2 2" xfId="5631"/>
    <cellStyle name="Millares [0] 3 2 3 2 4 2 3" xfId="5632"/>
    <cellStyle name="Millares [0] 3 2 3 2 4 3" xfId="5633"/>
    <cellStyle name="Millares [0] 3 2 3 2 4 4" xfId="5634"/>
    <cellStyle name="Millares [0] 3 2 3 2 5" xfId="5635"/>
    <cellStyle name="Millares [0] 3 2 3 2 5 2" xfId="5636"/>
    <cellStyle name="Millares [0] 3 2 3 2 5 2 2" xfId="5637"/>
    <cellStyle name="Millares [0] 3 2 3 2 5 2 3" xfId="5638"/>
    <cellStyle name="Millares [0] 3 2 3 2 5 3" xfId="5639"/>
    <cellStyle name="Millares [0] 3 2 3 2 5 4" xfId="5640"/>
    <cellStyle name="Millares [0] 3 2 3 2 6" xfId="5641"/>
    <cellStyle name="Millares [0] 3 2 3 2 6 2" xfId="5642"/>
    <cellStyle name="Millares [0] 3 2 3 2 6 2 2" xfId="5643"/>
    <cellStyle name="Millares [0] 3 2 3 2 6 2 3" xfId="5644"/>
    <cellStyle name="Millares [0] 3 2 3 2 6 3" xfId="5645"/>
    <cellStyle name="Millares [0] 3 2 3 2 6 4" xfId="5646"/>
    <cellStyle name="Millares [0] 3 2 3 2 7" xfId="5647"/>
    <cellStyle name="Millares [0] 3 2 3 2 7 2" xfId="5648"/>
    <cellStyle name="Millares [0] 3 2 3 2 7 3" xfId="5649"/>
    <cellStyle name="Millares [0] 3 2 3 2 8" xfId="5650"/>
    <cellStyle name="Millares [0] 3 2 3 2 9" xfId="5651"/>
    <cellStyle name="Millares [0] 3 2 3 3" xfId="5652"/>
    <cellStyle name="Millares [0] 3 2 3 3 2" xfId="5653"/>
    <cellStyle name="Millares [0] 3 2 3 3 2 2" xfId="5654"/>
    <cellStyle name="Millares [0] 3 2 3 3 2 2 2" xfId="5655"/>
    <cellStyle name="Millares [0] 3 2 3 3 2 2 2 2" xfId="5656"/>
    <cellStyle name="Millares [0] 3 2 3 3 2 2 2 3" xfId="5657"/>
    <cellStyle name="Millares [0] 3 2 3 3 2 2 3" xfId="5658"/>
    <cellStyle name="Millares [0] 3 2 3 3 2 2 4" xfId="5659"/>
    <cellStyle name="Millares [0] 3 2 3 3 2 3" xfId="5660"/>
    <cellStyle name="Millares [0] 3 2 3 3 2 3 2" xfId="5661"/>
    <cellStyle name="Millares [0] 3 2 3 3 2 3 3" xfId="5662"/>
    <cellStyle name="Millares [0] 3 2 3 3 2 4" xfId="5663"/>
    <cellStyle name="Millares [0] 3 2 3 3 2 5" xfId="5664"/>
    <cellStyle name="Millares [0] 3 2 3 3 3" xfId="5665"/>
    <cellStyle name="Millares [0] 3 2 3 3 3 2" xfId="5666"/>
    <cellStyle name="Millares [0] 3 2 3 3 3 2 2" xfId="5667"/>
    <cellStyle name="Millares [0] 3 2 3 3 3 2 3" xfId="5668"/>
    <cellStyle name="Millares [0] 3 2 3 3 3 3" xfId="5669"/>
    <cellStyle name="Millares [0] 3 2 3 3 3 4" xfId="5670"/>
    <cellStyle name="Millares [0] 3 2 3 3 4" xfId="5671"/>
    <cellStyle name="Millares [0] 3 2 3 3 4 2" xfId="5672"/>
    <cellStyle name="Millares [0] 3 2 3 3 4 2 2" xfId="5673"/>
    <cellStyle name="Millares [0] 3 2 3 3 4 2 3" xfId="5674"/>
    <cellStyle name="Millares [0] 3 2 3 3 4 3" xfId="5675"/>
    <cellStyle name="Millares [0] 3 2 3 3 4 4" xfId="5676"/>
    <cellStyle name="Millares [0] 3 2 3 3 5" xfId="5677"/>
    <cellStyle name="Millares [0] 3 2 3 3 5 2" xfId="5678"/>
    <cellStyle name="Millares [0] 3 2 3 3 5 2 2" xfId="5679"/>
    <cellStyle name="Millares [0] 3 2 3 3 5 2 3" xfId="5680"/>
    <cellStyle name="Millares [0] 3 2 3 3 5 3" xfId="5681"/>
    <cellStyle name="Millares [0] 3 2 3 3 5 4" xfId="5682"/>
    <cellStyle name="Millares [0] 3 2 3 3 6" xfId="5683"/>
    <cellStyle name="Millares [0] 3 2 3 3 6 2" xfId="5684"/>
    <cellStyle name="Millares [0] 3 2 3 3 6 3" xfId="5685"/>
    <cellStyle name="Millares [0] 3 2 3 3 7" xfId="5686"/>
    <cellStyle name="Millares [0] 3 2 3 3 8" xfId="5687"/>
    <cellStyle name="Millares [0] 3 2 3 4" xfId="5688"/>
    <cellStyle name="Millares [0] 3 2 3 4 2" xfId="5689"/>
    <cellStyle name="Millares [0] 3 2 3 4 2 2" xfId="5690"/>
    <cellStyle name="Millares [0] 3 2 3 4 2 2 2" xfId="5691"/>
    <cellStyle name="Millares [0] 3 2 3 4 2 2 3" xfId="5692"/>
    <cellStyle name="Millares [0] 3 2 3 4 2 3" xfId="5693"/>
    <cellStyle name="Millares [0] 3 2 3 4 2 4" xfId="5694"/>
    <cellStyle name="Millares [0] 3 2 3 4 3" xfId="5695"/>
    <cellStyle name="Millares [0] 3 2 3 4 3 2" xfId="5696"/>
    <cellStyle name="Millares [0] 3 2 3 4 3 3" xfId="5697"/>
    <cellStyle name="Millares [0] 3 2 3 4 4" xfId="5698"/>
    <cellStyle name="Millares [0] 3 2 3 4 5" xfId="5699"/>
    <cellStyle name="Millares [0] 3 2 3 5" xfId="5700"/>
    <cellStyle name="Millares [0] 3 2 3 5 2" xfId="5701"/>
    <cellStyle name="Millares [0] 3 2 3 5 2 2" xfId="5702"/>
    <cellStyle name="Millares [0] 3 2 3 5 2 3" xfId="5703"/>
    <cellStyle name="Millares [0] 3 2 3 5 3" xfId="5704"/>
    <cellStyle name="Millares [0] 3 2 3 5 4" xfId="5705"/>
    <cellStyle name="Millares [0] 3 2 3 6" xfId="5706"/>
    <cellStyle name="Millares [0] 3 2 3 6 2" xfId="5707"/>
    <cellStyle name="Millares [0] 3 2 3 6 2 2" xfId="5708"/>
    <cellStyle name="Millares [0] 3 2 3 6 2 3" xfId="5709"/>
    <cellStyle name="Millares [0] 3 2 3 6 3" xfId="5710"/>
    <cellStyle name="Millares [0] 3 2 3 6 4" xfId="5711"/>
    <cellStyle name="Millares [0] 3 2 3 7" xfId="5712"/>
    <cellStyle name="Millares [0] 3 2 3 7 2" xfId="5713"/>
    <cellStyle name="Millares [0] 3 2 3 7 2 2" xfId="5714"/>
    <cellStyle name="Millares [0] 3 2 3 7 2 3" xfId="5715"/>
    <cellStyle name="Millares [0] 3 2 3 7 3" xfId="5716"/>
    <cellStyle name="Millares [0] 3 2 3 7 4" xfId="5717"/>
    <cellStyle name="Millares [0] 3 2 3 8" xfId="5718"/>
    <cellStyle name="Millares [0] 3 2 3 8 2" xfId="5719"/>
    <cellStyle name="Millares [0] 3 2 3 8 3" xfId="5720"/>
    <cellStyle name="Millares [0] 3 2 3 9" xfId="5721"/>
    <cellStyle name="Millares [0] 3 2 4" xfId="5722"/>
    <cellStyle name="Millares [0] 3 2 4 2" xfId="5723"/>
    <cellStyle name="Millares [0] 3 2 4 2 2" xfId="5724"/>
    <cellStyle name="Millares [0] 3 2 4 2 3" xfId="5725"/>
    <cellStyle name="Millares [0] 3 2 4 3" xfId="5726"/>
    <cellStyle name="Millares [0] 3 2 4 4" xfId="5727"/>
    <cellStyle name="Millares [0] 3 2 5" xfId="5728"/>
    <cellStyle name="Millares [0] 3 2 5 2" xfId="5729"/>
    <cellStyle name="Millares [0] 3 2 5 2 2" xfId="5730"/>
    <cellStyle name="Millares [0] 3 2 5 2 3" xfId="5731"/>
    <cellStyle name="Millares [0] 3 2 5 3" xfId="5732"/>
    <cellStyle name="Millares [0] 3 2 5 4" xfId="5733"/>
    <cellStyle name="Millares [0] 3 2 6" xfId="5734"/>
    <cellStyle name="Millares [0] 3 2 6 2" xfId="5735"/>
    <cellStyle name="Millares [0] 3 2 6 2 2" xfId="5736"/>
    <cellStyle name="Millares [0] 3 2 6 2 3" xfId="5737"/>
    <cellStyle name="Millares [0] 3 2 6 3" xfId="5738"/>
    <cellStyle name="Millares [0] 3 2 6 4" xfId="5739"/>
    <cellStyle name="Millares [0] 3 2 7" xfId="5740"/>
    <cellStyle name="Millares [0] 3 2 7 2" xfId="5741"/>
    <cellStyle name="Millares [0] 3 2 7 3" xfId="5742"/>
    <cellStyle name="Millares [0] 3 2 8" xfId="5743"/>
    <cellStyle name="Millares [0] 3 2 9" xfId="5744"/>
    <cellStyle name="Millares [0] 3 3" xfId="5745"/>
    <cellStyle name="Millares [0] 3 3 10" xfId="5746"/>
    <cellStyle name="Millares [0] 3 3 10 2" xfId="5747"/>
    <cellStyle name="Millares [0] 3 3 10 3" xfId="5748"/>
    <cellStyle name="Millares [0] 3 3 11" xfId="5749"/>
    <cellStyle name="Millares [0] 3 3 12" xfId="5750"/>
    <cellStyle name="Millares [0] 3 3 2" xfId="5751"/>
    <cellStyle name="Millares [0] 3 3 2 10" xfId="5752"/>
    <cellStyle name="Millares [0] 3 3 2 2" xfId="5753"/>
    <cellStyle name="Millares [0] 3 3 2 2 2" xfId="5754"/>
    <cellStyle name="Millares [0] 3 3 2 2 2 2" xfId="5755"/>
    <cellStyle name="Millares [0] 3 3 2 2 2 2 2" xfId="5756"/>
    <cellStyle name="Millares [0] 3 3 2 2 2 2 2 2" xfId="5757"/>
    <cellStyle name="Millares [0] 3 3 2 2 2 2 2 2 2" xfId="5758"/>
    <cellStyle name="Millares [0] 3 3 2 2 2 2 2 2 3" xfId="5759"/>
    <cellStyle name="Millares [0] 3 3 2 2 2 2 2 3" xfId="5760"/>
    <cellStyle name="Millares [0] 3 3 2 2 2 2 2 4" xfId="5761"/>
    <cellStyle name="Millares [0] 3 3 2 2 2 2 3" xfId="5762"/>
    <cellStyle name="Millares [0] 3 3 2 2 2 2 3 2" xfId="5763"/>
    <cellStyle name="Millares [0] 3 3 2 2 2 2 3 3" xfId="5764"/>
    <cellStyle name="Millares [0] 3 3 2 2 2 2 4" xfId="5765"/>
    <cellStyle name="Millares [0] 3 3 2 2 2 2 5" xfId="5766"/>
    <cellStyle name="Millares [0] 3 3 2 2 2 3" xfId="5767"/>
    <cellStyle name="Millares [0] 3 3 2 2 2 3 2" xfId="5768"/>
    <cellStyle name="Millares [0] 3 3 2 2 2 3 2 2" xfId="5769"/>
    <cellStyle name="Millares [0] 3 3 2 2 2 3 2 3" xfId="5770"/>
    <cellStyle name="Millares [0] 3 3 2 2 2 3 3" xfId="5771"/>
    <cellStyle name="Millares [0] 3 3 2 2 2 3 4" xfId="5772"/>
    <cellStyle name="Millares [0] 3 3 2 2 2 4" xfId="5773"/>
    <cellStyle name="Millares [0] 3 3 2 2 2 4 2" xfId="5774"/>
    <cellStyle name="Millares [0] 3 3 2 2 2 4 2 2" xfId="5775"/>
    <cellStyle name="Millares [0] 3 3 2 2 2 4 2 3" xfId="5776"/>
    <cellStyle name="Millares [0] 3 3 2 2 2 4 3" xfId="5777"/>
    <cellStyle name="Millares [0] 3 3 2 2 2 4 4" xfId="5778"/>
    <cellStyle name="Millares [0] 3 3 2 2 2 5" xfId="5779"/>
    <cellStyle name="Millares [0] 3 3 2 2 2 5 2" xfId="5780"/>
    <cellStyle name="Millares [0] 3 3 2 2 2 5 2 2" xfId="5781"/>
    <cellStyle name="Millares [0] 3 3 2 2 2 5 2 3" xfId="5782"/>
    <cellStyle name="Millares [0] 3 3 2 2 2 5 3" xfId="5783"/>
    <cellStyle name="Millares [0] 3 3 2 2 2 5 4" xfId="5784"/>
    <cellStyle name="Millares [0] 3 3 2 2 2 6" xfId="5785"/>
    <cellStyle name="Millares [0] 3 3 2 2 2 6 2" xfId="5786"/>
    <cellStyle name="Millares [0] 3 3 2 2 2 6 3" xfId="5787"/>
    <cellStyle name="Millares [0] 3 3 2 2 2 7" xfId="5788"/>
    <cellStyle name="Millares [0] 3 3 2 2 2 8" xfId="5789"/>
    <cellStyle name="Millares [0] 3 3 2 2 3" xfId="5790"/>
    <cellStyle name="Millares [0] 3 3 2 2 3 2" xfId="5791"/>
    <cellStyle name="Millares [0] 3 3 2 2 3 2 2" xfId="5792"/>
    <cellStyle name="Millares [0] 3 3 2 2 3 2 2 2" xfId="5793"/>
    <cellStyle name="Millares [0] 3 3 2 2 3 2 2 3" xfId="5794"/>
    <cellStyle name="Millares [0] 3 3 2 2 3 2 3" xfId="5795"/>
    <cellStyle name="Millares [0] 3 3 2 2 3 2 4" xfId="5796"/>
    <cellStyle name="Millares [0] 3 3 2 2 3 3" xfId="5797"/>
    <cellStyle name="Millares [0] 3 3 2 2 3 3 2" xfId="5798"/>
    <cellStyle name="Millares [0] 3 3 2 2 3 3 3" xfId="5799"/>
    <cellStyle name="Millares [0] 3 3 2 2 3 4" xfId="5800"/>
    <cellStyle name="Millares [0] 3 3 2 2 3 5" xfId="5801"/>
    <cellStyle name="Millares [0] 3 3 2 2 4" xfId="5802"/>
    <cellStyle name="Millares [0] 3 3 2 2 4 2" xfId="5803"/>
    <cellStyle name="Millares [0] 3 3 2 2 4 2 2" xfId="5804"/>
    <cellStyle name="Millares [0] 3 3 2 2 4 2 3" xfId="5805"/>
    <cellStyle name="Millares [0] 3 3 2 2 4 3" xfId="5806"/>
    <cellStyle name="Millares [0] 3 3 2 2 4 4" xfId="5807"/>
    <cellStyle name="Millares [0] 3 3 2 2 5" xfId="5808"/>
    <cellStyle name="Millares [0] 3 3 2 2 5 2" xfId="5809"/>
    <cellStyle name="Millares [0] 3 3 2 2 5 2 2" xfId="5810"/>
    <cellStyle name="Millares [0] 3 3 2 2 5 2 3" xfId="5811"/>
    <cellStyle name="Millares [0] 3 3 2 2 5 3" xfId="5812"/>
    <cellStyle name="Millares [0] 3 3 2 2 5 4" xfId="5813"/>
    <cellStyle name="Millares [0] 3 3 2 2 6" xfId="5814"/>
    <cellStyle name="Millares [0] 3 3 2 2 6 2" xfId="5815"/>
    <cellStyle name="Millares [0] 3 3 2 2 6 2 2" xfId="5816"/>
    <cellStyle name="Millares [0] 3 3 2 2 6 2 3" xfId="5817"/>
    <cellStyle name="Millares [0] 3 3 2 2 6 3" xfId="5818"/>
    <cellStyle name="Millares [0] 3 3 2 2 6 4" xfId="5819"/>
    <cellStyle name="Millares [0] 3 3 2 2 7" xfId="5820"/>
    <cellStyle name="Millares [0] 3 3 2 2 7 2" xfId="5821"/>
    <cellStyle name="Millares [0] 3 3 2 2 7 3" xfId="5822"/>
    <cellStyle name="Millares [0] 3 3 2 2 8" xfId="5823"/>
    <cellStyle name="Millares [0] 3 3 2 2 9" xfId="5824"/>
    <cellStyle name="Millares [0] 3 3 2 3" xfId="5825"/>
    <cellStyle name="Millares [0] 3 3 2 3 2" xfId="5826"/>
    <cellStyle name="Millares [0] 3 3 2 3 2 2" xfId="5827"/>
    <cellStyle name="Millares [0] 3 3 2 3 2 2 2" xfId="5828"/>
    <cellStyle name="Millares [0] 3 3 2 3 2 2 2 2" xfId="5829"/>
    <cellStyle name="Millares [0] 3 3 2 3 2 2 2 3" xfId="5830"/>
    <cellStyle name="Millares [0] 3 3 2 3 2 2 3" xfId="5831"/>
    <cellStyle name="Millares [0] 3 3 2 3 2 2 4" xfId="5832"/>
    <cellStyle name="Millares [0] 3 3 2 3 2 3" xfId="5833"/>
    <cellStyle name="Millares [0] 3 3 2 3 2 3 2" xfId="5834"/>
    <cellStyle name="Millares [0] 3 3 2 3 2 3 3" xfId="5835"/>
    <cellStyle name="Millares [0] 3 3 2 3 2 4" xfId="5836"/>
    <cellStyle name="Millares [0] 3 3 2 3 2 5" xfId="5837"/>
    <cellStyle name="Millares [0] 3 3 2 3 3" xfId="5838"/>
    <cellStyle name="Millares [0] 3 3 2 3 3 2" xfId="5839"/>
    <cellStyle name="Millares [0] 3 3 2 3 3 2 2" xfId="5840"/>
    <cellStyle name="Millares [0] 3 3 2 3 3 2 3" xfId="5841"/>
    <cellStyle name="Millares [0] 3 3 2 3 3 3" xfId="5842"/>
    <cellStyle name="Millares [0] 3 3 2 3 3 4" xfId="5843"/>
    <cellStyle name="Millares [0] 3 3 2 3 4" xfId="5844"/>
    <cellStyle name="Millares [0] 3 3 2 3 4 2" xfId="5845"/>
    <cellStyle name="Millares [0] 3 3 2 3 4 2 2" xfId="5846"/>
    <cellStyle name="Millares [0] 3 3 2 3 4 2 3" xfId="5847"/>
    <cellStyle name="Millares [0] 3 3 2 3 4 3" xfId="5848"/>
    <cellStyle name="Millares [0] 3 3 2 3 4 4" xfId="5849"/>
    <cellStyle name="Millares [0] 3 3 2 3 5" xfId="5850"/>
    <cellStyle name="Millares [0] 3 3 2 3 5 2" xfId="5851"/>
    <cellStyle name="Millares [0] 3 3 2 3 5 2 2" xfId="5852"/>
    <cellStyle name="Millares [0] 3 3 2 3 5 2 3" xfId="5853"/>
    <cellStyle name="Millares [0] 3 3 2 3 5 3" xfId="5854"/>
    <cellStyle name="Millares [0] 3 3 2 3 5 4" xfId="5855"/>
    <cellStyle name="Millares [0] 3 3 2 3 6" xfId="5856"/>
    <cellStyle name="Millares [0] 3 3 2 3 6 2" xfId="5857"/>
    <cellStyle name="Millares [0] 3 3 2 3 6 3" xfId="5858"/>
    <cellStyle name="Millares [0] 3 3 2 3 7" xfId="5859"/>
    <cellStyle name="Millares [0] 3 3 2 3 8" xfId="5860"/>
    <cellStyle name="Millares [0] 3 3 2 4" xfId="5861"/>
    <cellStyle name="Millares [0] 3 3 2 4 2" xfId="5862"/>
    <cellStyle name="Millares [0] 3 3 2 4 2 2" xfId="5863"/>
    <cellStyle name="Millares [0] 3 3 2 4 2 2 2" xfId="5864"/>
    <cellStyle name="Millares [0] 3 3 2 4 2 2 3" xfId="5865"/>
    <cellStyle name="Millares [0] 3 3 2 4 2 3" xfId="5866"/>
    <cellStyle name="Millares [0] 3 3 2 4 2 4" xfId="5867"/>
    <cellStyle name="Millares [0] 3 3 2 4 3" xfId="5868"/>
    <cellStyle name="Millares [0] 3 3 2 4 3 2" xfId="5869"/>
    <cellStyle name="Millares [0] 3 3 2 4 3 3" xfId="5870"/>
    <cellStyle name="Millares [0] 3 3 2 4 4" xfId="5871"/>
    <cellStyle name="Millares [0] 3 3 2 4 5" xfId="5872"/>
    <cellStyle name="Millares [0] 3 3 2 5" xfId="5873"/>
    <cellStyle name="Millares [0] 3 3 2 5 2" xfId="5874"/>
    <cellStyle name="Millares [0] 3 3 2 5 2 2" xfId="5875"/>
    <cellStyle name="Millares [0] 3 3 2 5 2 3" xfId="5876"/>
    <cellStyle name="Millares [0] 3 3 2 5 3" xfId="5877"/>
    <cellStyle name="Millares [0] 3 3 2 5 4" xfId="5878"/>
    <cellStyle name="Millares [0] 3 3 2 6" xfId="5879"/>
    <cellStyle name="Millares [0] 3 3 2 6 2" xfId="5880"/>
    <cellStyle name="Millares [0] 3 3 2 6 2 2" xfId="5881"/>
    <cellStyle name="Millares [0] 3 3 2 6 2 3" xfId="5882"/>
    <cellStyle name="Millares [0] 3 3 2 6 3" xfId="5883"/>
    <cellStyle name="Millares [0] 3 3 2 6 4" xfId="5884"/>
    <cellStyle name="Millares [0] 3 3 2 7" xfId="5885"/>
    <cellStyle name="Millares [0] 3 3 2 7 2" xfId="5886"/>
    <cellStyle name="Millares [0] 3 3 2 7 2 2" xfId="5887"/>
    <cellStyle name="Millares [0] 3 3 2 7 2 3" xfId="5888"/>
    <cellStyle name="Millares [0] 3 3 2 7 3" xfId="5889"/>
    <cellStyle name="Millares [0] 3 3 2 7 4" xfId="5890"/>
    <cellStyle name="Millares [0] 3 3 2 8" xfId="5891"/>
    <cellStyle name="Millares [0] 3 3 2 8 2" xfId="5892"/>
    <cellStyle name="Millares [0] 3 3 2 8 3" xfId="5893"/>
    <cellStyle name="Millares [0] 3 3 2 9" xfId="5894"/>
    <cellStyle name="Millares [0] 3 3 3" xfId="5895"/>
    <cellStyle name="Millares [0] 3 3 3 2" xfId="5896"/>
    <cellStyle name="Millares [0] 3 3 3 2 2" xfId="5897"/>
    <cellStyle name="Millares [0] 3 3 3 2 2 2" xfId="5898"/>
    <cellStyle name="Millares [0] 3 3 3 2 2 2 2" xfId="5899"/>
    <cellStyle name="Millares [0] 3 3 3 2 2 2 2 2" xfId="5900"/>
    <cellStyle name="Millares [0] 3 3 3 2 2 2 2 3" xfId="5901"/>
    <cellStyle name="Millares [0] 3 3 3 2 2 2 3" xfId="5902"/>
    <cellStyle name="Millares [0] 3 3 3 2 2 2 4" xfId="5903"/>
    <cellStyle name="Millares [0] 3 3 3 2 2 3" xfId="5904"/>
    <cellStyle name="Millares [0] 3 3 3 2 2 3 2" xfId="5905"/>
    <cellStyle name="Millares [0] 3 3 3 2 2 3 3" xfId="5906"/>
    <cellStyle name="Millares [0] 3 3 3 2 2 4" xfId="5907"/>
    <cellStyle name="Millares [0] 3 3 3 2 2 5" xfId="5908"/>
    <cellStyle name="Millares [0] 3 3 3 2 3" xfId="5909"/>
    <cellStyle name="Millares [0] 3 3 3 2 3 2" xfId="5910"/>
    <cellStyle name="Millares [0] 3 3 3 2 3 2 2" xfId="5911"/>
    <cellStyle name="Millares [0] 3 3 3 2 3 2 3" xfId="5912"/>
    <cellStyle name="Millares [0] 3 3 3 2 3 3" xfId="5913"/>
    <cellStyle name="Millares [0] 3 3 3 2 3 4" xfId="5914"/>
    <cellStyle name="Millares [0] 3 3 3 2 4" xfId="5915"/>
    <cellStyle name="Millares [0] 3 3 3 2 4 2" xfId="5916"/>
    <cellStyle name="Millares [0] 3 3 3 2 4 2 2" xfId="5917"/>
    <cellStyle name="Millares [0] 3 3 3 2 4 2 3" xfId="5918"/>
    <cellStyle name="Millares [0] 3 3 3 2 4 3" xfId="5919"/>
    <cellStyle name="Millares [0] 3 3 3 2 4 4" xfId="5920"/>
    <cellStyle name="Millares [0] 3 3 3 2 5" xfId="5921"/>
    <cellStyle name="Millares [0] 3 3 3 2 5 2" xfId="5922"/>
    <cellStyle name="Millares [0] 3 3 3 2 5 2 2" xfId="5923"/>
    <cellStyle name="Millares [0] 3 3 3 2 5 2 3" xfId="5924"/>
    <cellStyle name="Millares [0] 3 3 3 2 5 3" xfId="5925"/>
    <cellStyle name="Millares [0] 3 3 3 2 5 4" xfId="5926"/>
    <cellStyle name="Millares [0] 3 3 3 2 6" xfId="5927"/>
    <cellStyle name="Millares [0] 3 3 3 2 6 2" xfId="5928"/>
    <cellStyle name="Millares [0] 3 3 3 2 6 3" xfId="5929"/>
    <cellStyle name="Millares [0] 3 3 3 2 7" xfId="5930"/>
    <cellStyle name="Millares [0] 3 3 3 2 8" xfId="5931"/>
    <cellStyle name="Millares [0] 3 3 3 3" xfId="5932"/>
    <cellStyle name="Millares [0] 3 3 3 3 2" xfId="5933"/>
    <cellStyle name="Millares [0] 3 3 3 3 2 2" xfId="5934"/>
    <cellStyle name="Millares [0] 3 3 3 3 2 2 2" xfId="5935"/>
    <cellStyle name="Millares [0] 3 3 3 3 2 2 3" xfId="5936"/>
    <cellStyle name="Millares [0] 3 3 3 3 2 3" xfId="5937"/>
    <cellStyle name="Millares [0] 3 3 3 3 2 4" xfId="5938"/>
    <cellStyle name="Millares [0] 3 3 3 3 3" xfId="5939"/>
    <cellStyle name="Millares [0] 3 3 3 3 3 2" xfId="5940"/>
    <cellStyle name="Millares [0] 3 3 3 3 3 3" xfId="5941"/>
    <cellStyle name="Millares [0] 3 3 3 3 4" xfId="5942"/>
    <cellStyle name="Millares [0] 3 3 3 3 5" xfId="5943"/>
    <cellStyle name="Millares [0] 3 3 3 4" xfId="5944"/>
    <cellStyle name="Millares [0] 3 3 3 4 2" xfId="5945"/>
    <cellStyle name="Millares [0] 3 3 3 4 2 2" xfId="5946"/>
    <cellStyle name="Millares [0] 3 3 3 4 2 3" xfId="5947"/>
    <cellStyle name="Millares [0] 3 3 3 4 3" xfId="5948"/>
    <cellStyle name="Millares [0] 3 3 3 4 4" xfId="5949"/>
    <cellStyle name="Millares [0] 3 3 3 5" xfId="5950"/>
    <cellStyle name="Millares [0] 3 3 3 5 2" xfId="5951"/>
    <cellStyle name="Millares [0] 3 3 3 5 2 2" xfId="5952"/>
    <cellStyle name="Millares [0] 3 3 3 5 2 3" xfId="5953"/>
    <cellStyle name="Millares [0] 3 3 3 5 3" xfId="5954"/>
    <cellStyle name="Millares [0] 3 3 3 5 4" xfId="5955"/>
    <cellStyle name="Millares [0] 3 3 3 6" xfId="5956"/>
    <cellStyle name="Millares [0] 3 3 3 6 2" xfId="5957"/>
    <cellStyle name="Millares [0] 3 3 3 6 2 2" xfId="5958"/>
    <cellStyle name="Millares [0] 3 3 3 6 2 3" xfId="5959"/>
    <cellStyle name="Millares [0] 3 3 3 6 3" xfId="5960"/>
    <cellStyle name="Millares [0] 3 3 3 6 4" xfId="5961"/>
    <cellStyle name="Millares [0] 3 3 3 7" xfId="5962"/>
    <cellStyle name="Millares [0] 3 3 3 7 2" xfId="5963"/>
    <cellStyle name="Millares [0] 3 3 3 7 3" xfId="5964"/>
    <cellStyle name="Millares [0] 3 3 3 8" xfId="5965"/>
    <cellStyle name="Millares [0] 3 3 3 9" xfId="5966"/>
    <cellStyle name="Millares [0] 3 3 4" xfId="5967"/>
    <cellStyle name="Millares [0] 3 3 4 2" xfId="5968"/>
    <cellStyle name="Millares [0] 3 3 4 2 2" xfId="5969"/>
    <cellStyle name="Millares [0] 3 3 4 2 2 2" xfId="5970"/>
    <cellStyle name="Millares [0] 3 3 4 2 2 2 2" xfId="5971"/>
    <cellStyle name="Millares [0] 3 3 4 2 2 2 2 2" xfId="5972"/>
    <cellStyle name="Millares [0] 3 3 4 2 2 2 2 3" xfId="5973"/>
    <cellStyle name="Millares [0] 3 3 4 2 2 2 3" xfId="5974"/>
    <cellStyle name="Millares [0] 3 3 4 2 2 2 4" xfId="5975"/>
    <cellStyle name="Millares [0] 3 3 4 2 2 3" xfId="5976"/>
    <cellStyle name="Millares [0] 3 3 4 2 2 3 2" xfId="5977"/>
    <cellStyle name="Millares [0] 3 3 4 2 2 3 3" xfId="5978"/>
    <cellStyle name="Millares [0] 3 3 4 2 2 4" xfId="5979"/>
    <cellStyle name="Millares [0] 3 3 4 2 2 5" xfId="5980"/>
    <cellStyle name="Millares [0] 3 3 4 2 3" xfId="5981"/>
    <cellStyle name="Millares [0] 3 3 4 2 3 2" xfId="5982"/>
    <cellStyle name="Millares [0] 3 3 4 2 3 2 2" xfId="5983"/>
    <cellStyle name="Millares [0] 3 3 4 2 3 2 3" xfId="5984"/>
    <cellStyle name="Millares [0] 3 3 4 2 3 3" xfId="5985"/>
    <cellStyle name="Millares [0] 3 3 4 2 3 4" xfId="5986"/>
    <cellStyle name="Millares [0] 3 3 4 2 4" xfId="5987"/>
    <cellStyle name="Millares [0] 3 3 4 2 4 2" xfId="5988"/>
    <cellStyle name="Millares [0] 3 3 4 2 4 2 2" xfId="5989"/>
    <cellStyle name="Millares [0] 3 3 4 2 4 2 3" xfId="5990"/>
    <cellStyle name="Millares [0] 3 3 4 2 4 3" xfId="5991"/>
    <cellStyle name="Millares [0] 3 3 4 2 4 4" xfId="5992"/>
    <cellStyle name="Millares [0] 3 3 4 2 5" xfId="5993"/>
    <cellStyle name="Millares [0] 3 3 4 2 5 2" xfId="5994"/>
    <cellStyle name="Millares [0] 3 3 4 2 5 2 2" xfId="5995"/>
    <cellStyle name="Millares [0] 3 3 4 2 5 2 3" xfId="5996"/>
    <cellStyle name="Millares [0] 3 3 4 2 5 3" xfId="5997"/>
    <cellStyle name="Millares [0] 3 3 4 2 5 4" xfId="5998"/>
    <cellStyle name="Millares [0] 3 3 4 2 6" xfId="5999"/>
    <cellStyle name="Millares [0] 3 3 4 2 6 2" xfId="6000"/>
    <cellStyle name="Millares [0] 3 3 4 2 6 3" xfId="6001"/>
    <cellStyle name="Millares [0] 3 3 4 2 7" xfId="6002"/>
    <cellStyle name="Millares [0] 3 3 4 2 8" xfId="6003"/>
    <cellStyle name="Millares [0] 3 3 4 3" xfId="6004"/>
    <cellStyle name="Millares [0] 3 3 4 3 2" xfId="6005"/>
    <cellStyle name="Millares [0] 3 3 4 3 2 2" xfId="6006"/>
    <cellStyle name="Millares [0] 3 3 4 3 2 2 2" xfId="6007"/>
    <cellStyle name="Millares [0] 3 3 4 3 2 2 3" xfId="6008"/>
    <cellStyle name="Millares [0] 3 3 4 3 2 3" xfId="6009"/>
    <cellStyle name="Millares [0] 3 3 4 3 2 4" xfId="6010"/>
    <cellStyle name="Millares [0] 3 3 4 3 3" xfId="6011"/>
    <cellStyle name="Millares [0] 3 3 4 3 3 2" xfId="6012"/>
    <cellStyle name="Millares [0] 3 3 4 3 3 3" xfId="6013"/>
    <cellStyle name="Millares [0] 3 3 4 3 4" xfId="6014"/>
    <cellStyle name="Millares [0] 3 3 4 3 5" xfId="6015"/>
    <cellStyle name="Millares [0] 3 3 4 4" xfId="6016"/>
    <cellStyle name="Millares [0] 3 3 4 4 2" xfId="6017"/>
    <cellStyle name="Millares [0] 3 3 4 4 2 2" xfId="6018"/>
    <cellStyle name="Millares [0] 3 3 4 4 2 3" xfId="6019"/>
    <cellStyle name="Millares [0] 3 3 4 4 3" xfId="6020"/>
    <cellStyle name="Millares [0] 3 3 4 4 4" xfId="6021"/>
    <cellStyle name="Millares [0] 3 3 4 5" xfId="6022"/>
    <cellStyle name="Millares [0] 3 3 4 5 2" xfId="6023"/>
    <cellStyle name="Millares [0] 3 3 4 5 2 2" xfId="6024"/>
    <cellStyle name="Millares [0] 3 3 4 5 2 3" xfId="6025"/>
    <cellStyle name="Millares [0] 3 3 4 5 3" xfId="6026"/>
    <cellStyle name="Millares [0] 3 3 4 5 4" xfId="6027"/>
    <cellStyle name="Millares [0] 3 3 4 6" xfId="6028"/>
    <cellStyle name="Millares [0] 3 3 4 6 2" xfId="6029"/>
    <cellStyle name="Millares [0] 3 3 4 6 2 2" xfId="6030"/>
    <cellStyle name="Millares [0] 3 3 4 6 2 3" xfId="6031"/>
    <cellStyle name="Millares [0] 3 3 4 6 3" xfId="6032"/>
    <cellStyle name="Millares [0] 3 3 4 6 4" xfId="6033"/>
    <cellStyle name="Millares [0] 3 3 4 7" xfId="6034"/>
    <cellStyle name="Millares [0] 3 3 4 7 2" xfId="6035"/>
    <cellStyle name="Millares [0] 3 3 4 7 3" xfId="6036"/>
    <cellStyle name="Millares [0] 3 3 4 8" xfId="6037"/>
    <cellStyle name="Millares [0] 3 3 4 9" xfId="6038"/>
    <cellStyle name="Millares [0] 3 3 5" xfId="6039"/>
    <cellStyle name="Millares [0] 3 3 5 2" xfId="6040"/>
    <cellStyle name="Millares [0] 3 3 5 2 2" xfId="6041"/>
    <cellStyle name="Millares [0] 3 3 5 2 2 2" xfId="6042"/>
    <cellStyle name="Millares [0] 3 3 5 2 2 2 2" xfId="6043"/>
    <cellStyle name="Millares [0] 3 3 5 2 2 2 3" xfId="6044"/>
    <cellStyle name="Millares [0] 3 3 5 2 2 3" xfId="6045"/>
    <cellStyle name="Millares [0] 3 3 5 2 2 4" xfId="6046"/>
    <cellStyle name="Millares [0] 3 3 5 2 3" xfId="6047"/>
    <cellStyle name="Millares [0] 3 3 5 2 3 2" xfId="6048"/>
    <cellStyle name="Millares [0] 3 3 5 2 3 3" xfId="6049"/>
    <cellStyle name="Millares [0] 3 3 5 2 4" xfId="6050"/>
    <cellStyle name="Millares [0] 3 3 5 2 5" xfId="6051"/>
    <cellStyle name="Millares [0] 3 3 5 3" xfId="6052"/>
    <cellStyle name="Millares [0] 3 3 5 3 2" xfId="6053"/>
    <cellStyle name="Millares [0] 3 3 5 3 2 2" xfId="6054"/>
    <cellStyle name="Millares [0] 3 3 5 3 2 3" xfId="6055"/>
    <cellStyle name="Millares [0] 3 3 5 3 3" xfId="6056"/>
    <cellStyle name="Millares [0] 3 3 5 3 4" xfId="6057"/>
    <cellStyle name="Millares [0] 3 3 5 4" xfId="6058"/>
    <cellStyle name="Millares [0] 3 3 5 4 2" xfId="6059"/>
    <cellStyle name="Millares [0] 3 3 5 4 2 2" xfId="6060"/>
    <cellStyle name="Millares [0] 3 3 5 4 2 3" xfId="6061"/>
    <cellStyle name="Millares [0] 3 3 5 4 3" xfId="6062"/>
    <cellStyle name="Millares [0] 3 3 5 4 4" xfId="6063"/>
    <cellStyle name="Millares [0] 3 3 5 5" xfId="6064"/>
    <cellStyle name="Millares [0] 3 3 5 5 2" xfId="6065"/>
    <cellStyle name="Millares [0] 3 3 5 5 2 2" xfId="6066"/>
    <cellStyle name="Millares [0] 3 3 5 5 2 3" xfId="6067"/>
    <cellStyle name="Millares [0] 3 3 5 5 3" xfId="6068"/>
    <cellStyle name="Millares [0] 3 3 5 5 4" xfId="6069"/>
    <cellStyle name="Millares [0] 3 3 5 6" xfId="6070"/>
    <cellStyle name="Millares [0] 3 3 5 6 2" xfId="6071"/>
    <cellStyle name="Millares [0] 3 3 5 6 3" xfId="6072"/>
    <cellStyle name="Millares [0] 3 3 5 7" xfId="6073"/>
    <cellStyle name="Millares [0] 3 3 5 8" xfId="6074"/>
    <cellStyle name="Millares [0] 3 3 6" xfId="6075"/>
    <cellStyle name="Millares [0] 3 3 6 2" xfId="6076"/>
    <cellStyle name="Millares [0] 3 3 6 2 2" xfId="6077"/>
    <cellStyle name="Millares [0] 3 3 6 2 2 2" xfId="6078"/>
    <cellStyle name="Millares [0] 3 3 6 2 2 3" xfId="6079"/>
    <cellStyle name="Millares [0] 3 3 6 2 3" xfId="6080"/>
    <cellStyle name="Millares [0] 3 3 6 2 4" xfId="6081"/>
    <cellStyle name="Millares [0] 3 3 6 3" xfId="6082"/>
    <cellStyle name="Millares [0] 3 3 6 3 2" xfId="6083"/>
    <cellStyle name="Millares [0] 3 3 6 3 3" xfId="6084"/>
    <cellStyle name="Millares [0] 3 3 6 4" xfId="6085"/>
    <cellStyle name="Millares [0] 3 3 6 5" xfId="6086"/>
    <cellStyle name="Millares [0] 3 3 7" xfId="6087"/>
    <cellStyle name="Millares [0] 3 3 7 2" xfId="6088"/>
    <cellStyle name="Millares [0] 3 3 7 2 2" xfId="6089"/>
    <cellStyle name="Millares [0] 3 3 7 2 3" xfId="6090"/>
    <cellStyle name="Millares [0] 3 3 7 3" xfId="6091"/>
    <cellStyle name="Millares [0] 3 3 7 4" xfId="6092"/>
    <cellStyle name="Millares [0] 3 3 8" xfId="6093"/>
    <cellStyle name="Millares [0] 3 3 8 2" xfId="6094"/>
    <cellStyle name="Millares [0] 3 3 8 2 2" xfId="6095"/>
    <cellStyle name="Millares [0] 3 3 8 2 3" xfId="6096"/>
    <cellStyle name="Millares [0] 3 3 8 3" xfId="6097"/>
    <cellStyle name="Millares [0] 3 3 8 4" xfId="6098"/>
    <cellStyle name="Millares [0] 3 3 9" xfId="6099"/>
    <cellStyle name="Millares [0] 3 3 9 2" xfId="6100"/>
    <cellStyle name="Millares [0] 3 3 9 2 2" xfId="6101"/>
    <cellStyle name="Millares [0] 3 3 9 2 3" xfId="6102"/>
    <cellStyle name="Millares [0] 3 3 9 3" xfId="6103"/>
    <cellStyle name="Millares [0] 3 3 9 4" xfId="6104"/>
    <cellStyle name="Millares [0] 3 4" xfId="6105"/>
    <cellStyle name="Millares [0] 3 4 2" xfId="6106"/>
    <cellStyle name="Millares [0] 3 4 2 2" xfId="6107"/>
    <cellStyle name="Millares [0] 3 4 2 2 2" xfId="6108"/>
    <cellStyle name="Millares [0] 3 4 2 2 2 2" xfId="6109"/>
    <cellStyle name="Millares [0] 3 4 2 2 2 2 2" xfId="6110"/>
    <cellStyle name="Millares [0] 3 4 2 2 2 2 2 2" xfId="6111"/>
    <cellStyle name="Millares [0] 3 4 2 2 2 2 2 3" xfId="6112"/>
    <cellStyle name="Millares [0] 3 4 2 2 2 2 3" xfId="6113"/>
    <cellStyle name="Millares [0] 3 4 2 2 2 2 4" xfId="6114"/>
    <cellStyle name="Millares [0] 3 4 2 2 2 3" xfId="6115"/>
    <cellStyle name="Millares [0] 3 4 2 2 2 3 2" xfId="6116"/>
    <cellStyle name="Millares [0] 3 4 2 2 2 3 3" xfId="6117"/>
    <cellStyle name="Millares [0] 3 4 2 2 2 4" xfId="6118"/>
    <cellStyle name="Millares [0] 3 4 2 2 2 5" xfId="6119"/>
    <cellStyle name="Millares [0] 3 4 2 2 3" xfId="6120"/>
    <cellStyle name="Millares [0] 3 4 2 2 3 2" xfId="6121"/>
    <cellStyle name="Millares [0] 3 4 2 2 3 2 2" xfId="6122"/>
    <cellStyle name="Millares [0] 3 4 2 2 3 2 3" xfId="6123"/>
    <cellStyle name="Millares [0] 3 4 2 2 3 3" xfId="6124"/>
    <cellStyle name="Millares [0] 3 4 2 2 3 4" xfId="6125"/>
    <cellStyle name="Millares [0] 3 4 2 2 4" xfId="6126"/>
    <cellStyle name="Millares [0] 3 4 2 2 4 2" xfId="6127"/>
    <cellStyle name="Millares [0] 3 4 2 2 4 2 2" xfId="6128"/>
    <cellStyle name="Millares [0] 3 4 2 2 4 2 3" xfId="6129"/>
    <cellStyle name="Millares [0] 3 4 2 2 4 3" xfId="6130"/>
    <cellStyle name="Millares [0] 3 4 2 2 4 4" xfId="6131"/>
    <cellStyle name="Millares [0] 3 4 2 2 5" xfId="6132"/>
    <cellStyle name="Millares [0] 3 4 2 2 5 2" xfId="6133"/>
    <cellStyle name="Millares [0] 3 4 2 2 5 2 2" xfId="6134"/>
    <cellStyle name="Millares [0] 3 4 2 2 5 2 3" xfId="6135"/>
    <cellStyle name="Millares [0] 3 4 2 2 5 3" xfId="6136"/>
    <cellStyle name="Millares [0] 3 4 2 2 5 4" xfId="6137"/>
    <cellStyle name="Millares [0] 3 4 2 2 6" xfId="6138"/>
    <cellStyle name="Millares [0] 3 4 2 2 6 2" xfId="6139"/>
    <cellStyle name="Millares [0] 3 4 2 2 6 3" xfId="6140"/>
    <cellStyle name="Millares [0] 3 4 2 2 7" xfId="6141"/>
    <cellStyle name="Millares [0] 3 4 2 2 8" xfId="6142"/>
    <cellStyle name="Millares [0] 3 4 2 3" xfId="6143"/>
    <cellStyle name="Millares [0] 3 4 2 3 2" xfId="6144"/>
    <cellStyle name="Millares [0] 3 4 2 3 2 2" xfId="6145"/>
    <cellStyle name="Millares [0] 3 4 2 3 2 2 2" xfId="6146"/>
    <cellStyle name="Millares [0] 3 4 2 3 2 2 3" xfId="6147"/>
    <cellStyle name="Millares [0] 3 4 2 3 2 3" xfId="6148"/>
    <cellStyle name="Millares [0] 3 4 2 3 2 4" xfId="6149"/>
    <cellStyle name="Millares [0] 3 4 2 3 3" xfId="6150"/>
    <cellStyle name="Millares [0] 3 4 2 3 3 2" xfId="6151"/>
    <cellStyle name="Millares [0] 3 4 2 3 3 3" xfId="6152"/>
    <cellStyle name="Millares [0] 3 4 2 3 4" xfId="6153"/>
    <cellStyle name="Millares [0] 3 4 2 3 5" xfId="6154"/>
    <cellStyle name="Millares [0] 3 4 2 4" xfId="6155"/>
    <cellStyle name="Millares [0] 3 4 2 4 2" xfId="6156"/>
    <cellStyle name="Millares [0] 3 4 2 4 2 2" xfId="6157"/>
    <cellStyle name="Millares [0] 3 4 2 4 2 3" xfId="6158"/>
    <cellStyle name="Millares [0] 3 4 2 4 3" xfId="6159"/>
    <cellStyle name="Millares [0] 3 4 2 4 4" xfId="6160"/>
    <cellStyle name="Millares [0] 3 4 2 5" xfId="6161"/>
    <cellStyle name="Millares [0] 3 4 2 5 2" xfId="6162"/>
    <cellStyle name="Millares [0] 3 4 2 5 2 2" xfId="6163"/>
    <cellStyle name="Millares [0] 3 4 2 5 2 3" xfId="6164"/>
    <cellStyle name="Millares [0] 3 4 2 5 3" xfId="6165"/>
    <cellStyle name="Millares [0] 3 4 2 5 4" xfId="6166"/>
    <cellStyle name="Millares [0] 3 4 2 6" xfId="6167"/>
    <cellStyle name="Millares [0] 3 4 2 6 2" xfId="6168"/>
    <cellStyle name="Millares [0] 3 4 2 6 2 2" xfId="6169"/>
    <cellStyle name="Millares [0] 3 4 2 6 2 3" xfId="6170"/>
    <cellStyle name="Millares [0] 3 4 2 6 3" xfId="6171"/>
    <cellStyle name="Millares [0] 3 4 2 6 4" xfId="6172"/>
    <cellStyle name="Millares [0] 3 4 2 7" xfId="6173"/>
    <cellStyle name="Millares [0] 3 4 2 7 2" xfId="6174"/>
    <cellStyle name="Millares [0] 3 4 2 7 3" xfId="6175"/>
    <cellStyle name="Millares [0] 3 4 2 8" xfId="6176"/>
    <cellStyle name="Millares [0] 3 4 2 9" xfId="6177"/>
    <cellStyle name="Millares [0] 3 4 3" xfId="6178"/>
    <cellStyle name="Millares [0] 3 4 3 2" xfId="6179"/>
    <cellStyle name="Millares [0] 3 4 3 2 2" xfId="6180"/>
    <cellStyle name="Millares [0] 3 4 3 2 2 2" xfId="6181"/>
    <cellStyle name="Millares [0] 3 4 3 2 2 2 2" xfId="6182"/>
    <cellStyle name="Millares [0] 3 4 3 2 2 2 3" xfId="6183"/>
    <cellStyle name="Millares [0] 3 4 3 2 2 3" xfId="6184"/>
    <cellStyle name="Millares [0] 3 4 3 2 2 4" xfId="6185"/>
    <cellStyle name="Millares [0] 3 4 3 2 3" xfId="6186"/>
    <cellStyle name="Millares [0] 3 4 3 2 3 2" xfId="6187"/>
    <cellStyle name="Millares [0] 3 4 3 2 3 3" xfId="6188"/>
    <cellStyle name="Millares [0] 3 4 3 2 4" xfId="6189"/>
    <cellStyle name="Millares [0] 3 4 3 2 5" xfId="6190"/>
    <cellStyle name="Millares [0] 3 4 3 3" xfId="6191"/>
    <cellStyle name="Millares [0] 3 4 3 3 2" xfId="6192"/>
    <cellStyle name="Millares [0] 3 4 3 3 2 2" xfId="6193"/>
    <cellStyle name="Millares [0] 3 4 3 3 2 3" xfId="6194"/>
    <cellStyle name="Millares [0] 3 4 3 3 3" xfId="6195"/>
    <cellStyle name="Millares [0] 3 4 3 3 4" xfId="6196"/>
    <cellStyle name="Millares [0] 3 4 3 4" xfId="6197"/>
    <cellStyle name="Millares [0] 3 4 3 4 2" xfId="6198"/>
    <cellStyle name="Millares [0] 3 4 3 4 2 2" xfId="6199"/>
    <cellStyle name="Millares [0] 3 4 3 4 2 3" xfId="6200"/>
    <cellStyle name="Millares [0] 3 4 3 4 3" xfId="6201"/>
    <cellStyle name="Millares [0] 3 4 3 4 4" xfId="6202"/>
    <cellStyle name="Millares [0] 3 4 3 5" xfId="6203"/>
    <cellStyle name="Millares [0] 3 4 3 5 2" xfId="6204"/>
    <cellStyle name="Millares [0] 3 4 3 5 2 2" xfId="6205"/>
    <cellStyle name="Millares [0] 3 4 3 5 2 3" xfId="6206"/>
    <cellStyle name="Millares [0] 3 4 3 5 3" xfId="6207"/>
    <cellStyle name="Millares [0] 3 4 3 5 4" xfId="6208"/>
    <cellStyle name="Millares [0] 3 4 3 6" xfId="6209"/>
    <cellStyle name="Millares [0] 3 4 3 6 2" xfId="6210"/>
    <cellStyle name="Millares [0] 3 4 3 6 3" xfId="6211"/>
    <cellStyle name="Millares [0] 3 4 3 7" xfId="6212"/>
    <cellStyle name="Millares [0] 3 4 3 8" xfId="6213"/>
    <cellStyle name="Millares [0] 3 4 4" xfId="6214"/>
    <cellStyle name="Millares [0] 3 4 4 2" xfId="6215"/>
    <cellStyle name="Millares [0] 3 4 4 2 2" xfId="6216"/>
    <cellStyle name="Millares [0] 3 4 4 2 3" xfId="6217"/>
    <cellStyle name="Millares [0] 3 4 4 3" xfId="6218"/>
    <cellStyle name="Millares [0] 3 4 4 4" xfId="6219"/>
    <cellStyle name="Millares [0] 3 4 4 5" xfId="6220"/>
    <cellStyle name="Millares [0] 3 4 5" xfId="6221"/>
    <cellStyle name="Millares [0] 3 5" xfId="6222"/>
    <cellStyle name="Millares [0] 3 5 2" xfId="6223"/>
    <cellStyle name="Millares [0] 3 5 2 2" xfId="6224"/>
    <cellStyle name="Millares [0] 3 5 2 3" xfId="6225"/>
    <cellStyle name="Millares [0] 3 5 3" xfId="6226"/>
    <cellStyle name="Millares [0] 3 5 4" xfId="6227"/>
    <cellStyle name="Millares [0] 3 6" xfId="6228"/>
    <cellStyle name="Millares [0] 3 6 2" xfId="6229"/>
    <cellStyle name="Millares [0] 3 6 2 2" xfId="6230"/>
    <cellStyle name="Millares [0] 3 6 2 3" xfId="6231"/>
    <cellStyle name="Millares [0] 3 6 3" xfId="6232"/>
    <cellStyle name="Millares [0] 3 6 4" xfId="6233"/>
    <cellStyle name="Millares [0] 3 7" xfId="6234"/>
    <cellStyle name="Millares [0] 4" xfId="6235"/>
    <cellStyle name="Millares [0] 4 2" xfId="6236"/>
    <cellStyle name="Millares [0] 4 2 10" xfId="6237"/>
    <cellStyle name="Millares [0] 4 2 10 2" xfId="6238"/>
    <cellStyle name="Millares [0] 4 2 10 3" xfId="6239"/>
    <cellStyle name="Millares [0] 4 2 11" xfId="6240"/>
    <cellStyle name="Millares [0] 4 2 12" xfId="6241"/>
    <cellStyle name="Millares [0] 4 2 2" xfId="6242"/>
    <cellStyle name="Millares [0] 4 2 2 10" xfId="6243"/>
    <cellStyle name="Millares [0] 4 2 2 2" xfId="6244"/>
    <cellStyle name="Millares [0] 4 2 2 2 2" xfId="6245"/>
    <cellStyle name="Millares [0] 4 2 2 2 2 2" xfId="6246"/>
    <cellStyle name="Millares [0] 4 2 2 2 2 2 2" xfId="6247"/>
    <cellStyle name="Millares [0] 4 2 2 2 2 2 2 2" xfId="6248"/>
    <cellStyle name="Millares [0] 4 2 2 2 2 2 2 2 2" xfId="6249"/>
    <cellStyle name="Millares [0] 4 2 2 2 2 2 2 2 3" xfId="6250"/>
    <cellStyle name="Millares [0] 4 2 2 2 2 2 2 3" xfId="6251"/>
    <cellStyle name="Millares [0] 4 2 2 2 2 2 2 4" xfId="6252"/>
    <cellStyle name="Millares [0] 4 2 2 2 2 2 3" xfId="6253"/>
    <cellStyle name="Millares [0] 4 2 2 2 2 2 3 2" xfId="6254"/>
    <cellStyle name="Millares [0] 4 2 2 2 2 2 3 3" xfId="6255"/>
    <cellStyle name="Millares [0] 4 2 2 2 2 2 4" xfId="6256"/>
    <cellStyle name="Millares [0] 4 2 2 2 2 2 5" xfId="6257"/>
    <cellStyle name="Millares [0] 4 2 2 2 2 3" xfId="6258"/>
    <cellStyle name="Millares [0] 4 2 2 2 2 3 2" xfId="6259"/>
    <cellStyle name="Millares [0] 4 2 2 2 2 3 2 2" xfId="6260"/>
    <cellStyle name="Millares [0] 4 2 2 2 2 3 2 3" xfId="6261"/>
    <cellStyle name="Millares [0] 4 2 2 2 2 3 3" xfId="6262"/>
    <cellStyle name="Millares [0] 4 2 2 2 2 3 4" xfId="6263"/>
    <cellStyle name="Millares [0] 4 2 2 2 2 4" xfId="6264"/>
    <cellStyle name="Millares [0] 4 2 2 2 2 4 2" xfId="6265"/>
    <cellStyle name="Millares [0] 4 2 2 2 2 4 2 2" xfId="6266"/>
    <cellStyle name="Millares [0] 4 2 2 2 2 4 2 3" xfId="6267"/>
    <cellStyle name="Millares [0] 4 2 2 2 2 4 3" xfId="6268"/>
    <cellStyle name="Millares [0] 4 2 2 2 2 4 4" xfId="6269"/>
    <cellStyle name="Millares [0] 4 2 2 2 2 5" xfId="6270"/>
    <cellStyle name="Millares [0] 4 2 2 2 2 5 2" xfId="6271"/>
    <cellStyle name="Millares [0] 4 2 2 2 2 5 2 2" xfId="6272"/>
    <cellStyle name="Millares [0] 4 2 2 2 2 5 2 3" xfId="6273"/>
    <cellStyle name="Millares [0] 4 2 2 2 2 5 3" xfId="6274"/>
    <cellStyle name="Millares [0] 4 2 2 2 2 5 4" xfId="6275"/>
    <cellStyle name="Millares [0] 4 2 2 2 2 6" xfId="6276"/>
    <cellStyle name="Millares [0] 4 2 2 2 2 6 2" xfId="6277"/>
    <cellStyle name="Millares [0] 4 2 2 2 2 6 3" xfId="6278"/>
    <cellStyle name="Millares [0] 4 2 2 2 2 7" xfId="6279"/>
    <cellStyle name="Millares [0] 4 2 2 2 2 8" xfId="6280"/>
    <cellStyle name="Millares [0] 4 2 2 2 3" xfId="6281"/>
    <cellStyle name="Millares [0] 4 2 2 2 3 2" xfId="6282"/>
    <cellStyle name="Millares [0] 4 2 2 2 3 2 2" xfId="6283"/>
    <cellStyle name="Millares [0] 4 2 2 2 3 2 2 2" xfId="6284"/>
    <cellStyle name="Millares [0] 4 2 2 2 3 2 2 3" xfId="6285"/>
    <cellStyle name="Millares [0] 4 2 2 2 3 2 3" xfId="6286"/>
    <cellStyle name="Millares [0] 4 2 2 2 3 2 4" xfId="6287"/>
    <cellStyle name="Millares [0] 4 2 2 2 3 3" xfId="6288"/>
    <cellStyle name="Millares [0] 4 2 2 2 3 3 2" xfId="6289"/>
    <cellStyle name="Millares [0] 4 2 2 2 3 3 3" xfId="6290"/>
    <cellStyle name="Millares [0] 4 2 2 2 3 4" xfId="6291"/>
    <cellStyle name="Millares [0] 4 2 2 2 3 5" xfId="6292"/>
    <cellStyle name="Millares [0] 4 2 2 2 4" xfId="6293"/>
    <cellStyle name="Millares [0] 4 2 2 2 4 2" xfId="6294"/>
    <cellStyle name="Millares [0] 4 2 2 2 4 2 2" xfId="6295"/>
    <cellStyle name="Millares [0] 4 2 2 2 4 2 3" xfId="6296"/>
    <cellStyle name="Millares [0] 4 2 2 2 4 3" xfId="6297"/>
    <cellStyle name="Millares [0] 4 2 2 2 4 4" xfId="6298"/>
    <cellStyle name="Millares [0] 4 2 2 2 5" xfId="6299"/>
    <cellStyle name="Millares [0] 4 2 2 2 5 2" xfId="6300"/>
    <cellStyle name="Millares [0] 4 2 2 2 5 2 2" xfId="6301"/>
    <cellStyle name="Millares [0] 4 2 2 2 5 2 3" xfId="6302"/>
    <cellStyle name="Millares [0] 4 2 2 2 5 3" xfId="6303"/>
    <cellStyle name="Millares [0] 4 2 2 2 5 4" xfId="6304"/>
    <cellStyle name="Millares [0] 4 2 2 2 6" xfId="6305"/>
    <cellStyle name="Millares [0] 4 2 2 2 6 2" xfId="6306"/>
    <cellStyle name="Millares [0] 4 2 2 2 6 2 2" xfId="6307"/>
    <cellStyle name="Millares [0] 4 2 2 2 6 2 3" xfId="6308"/>
    <cellStyle name="Millares [0] 4 2 2 2 6 3" xfId="6309"/>
    <cellStyle name="Millares [0] 4 2 2 2 6 4" xfId="6310"/>
    <cellStyle name="Millares [0] 4 2 2 2 7" xfId="6311"/>
    <cellStyle name="Millares [0] 4 2 2 2 7 2" xfId="6312"/>
    <cellStyle name="Millares [0] 4 2 2 2 7 3" xfId="6313"/>
    <cellStyle name="Millares [0] 4 2 2 2 8" xfId="6314"/>
    <cellStyle name="Millares [0] 4 2 2 2 9" xfId="6315"/>
    <cellStyle name="Millares [0] 4 2 2 3" xfId="6316"/>
    <cellStyle name="Millares [0] 4 2 2 3 2" xfId="6317"/>
    <cellStyle name="Millares [0] 4 2 2 3 2 2" xfId="6318"/>
    <cellStyle name="Millares [0] 4 2 2 3 2 2 2" xfId="6319"/>
    <cellStyle name="Millares [0] 4 2 2 3 2 2 2 2" xfId="6320"/>
    <cellStyle name="Millares [0] 4 2 2 3 2 2 2 3" xfId="6321"/>
    <cellStyle name="Millares [0] 4 2 2 3 2 2 3" xfId="6322"/>
    <cellStyle name="Millares [0] 4 2 2 3 2 2 4" xfId="6323"/>
    <cellStyle name="Millares [0] 4 2 2 3 2 3" xfId="6324"/>
    <cellStyle name="Millares [0] 4 2 2 3 2 3 2" xfId="6325"/>
    <cellStyle name="Millares [0] 4 2 2 3 2 3 3" xfId="6326"/>
    <cellStyle name="Millares [0] 4 2 2 3 2 4" xfId="6327"/>
    <cellStyle name="Millares [0] 4 2 2 3 2 5" xfId="6328"/>
    <cellStyle name="Millares [0] 4 2 2 3 3" xfId="6329"/>
    <cellStyle name="Millares [0] 4 2 2 3 3 2" xfId="6330"/>
    <cellStyle name="Millares [0] 4 2 2 3 3 2 2" xfId="6331"/>
    <cellStyle name="Millares [0] 4 2 2 3 3 2 3" xfId="6332"/>
    <cellStyle name="Millares [0] 4 2 2 3 3 3" xfId="6333"/>
    <cellStyle name="Millares [0] 4 2 2 3 3 4" xfId="6334"/>
    <cellStyle name="Millares [0] 4 2 2 3 4" xfId="6335"/>
    <cellStyle name="Millares [0] 4 2 2 3 4 2" xfId="6336"/>
    <cellStyle name="Millares [0] 4 2 2 3 4 2 2" xfId="6337"/>
    <cellStyle name="Millares [0] 4 2 2 3 4 2 3" xfId="6338"/>
    <cellStyle name="Millares [0] 4 2 2 3 4 3" xfId="6339"/>
    <cellStyle name="Millares [0] 4 2 2 3 4 4" xfId="6340"/>
    <cellStyle name="Millares [0] 4 2 2 3 5" xfId="6341"/>
    <cellStyle name="Millares [0] 4 2 2 3 5 2" xfId="6342"/>
    <cellStyle name="Millares [0] 4 2 2 3 5 2 2" xfId="6343"/>
    <cellStyle name="Millares [0] 4 2 2 3 5 2 3" xfId="6344"/>
    <cellStyle name="Millares [0] 4 2 2 3 5 3" xfId="6345"/>
    <cellStyle name="Millares [0] 4 2 2 3 5 4" xfId="6346"/>
    <cellStyle name="Millares [0] 4 2 2 3 6" xfId="6347"/>
    <cellStyle name="Millares [0] 4 2 2 3 6 2" xfId="6348"/>
    <cellStyle name="Millares [0] 4 2 2 3 6 3" xfId="6349"/>
    <cellStyle name="Millares [0] 4 2 2 3 7" xfId="6350"/>
    <cellStyle name="Millares [0] 4 2 2 3 8" xfId="6351"/>
    <cellStyle name="Millares [0] 4 2 2 4" xfId="6352"/>
    <cellStyle name="Millares [0] 4 2 2 4 2" xfId="6353"/>
    <cellStyle name="Millares [0] 4 2 2 4 2 2" xfId="6354"/>
    <cellStyle name="Millares [0] 4 2 2 4 2 2 2" xfId="6355"/>
    <cellStyle name="Millares [0] 4 2 2 4 2 2 3" xfId="6356"/>
    <cellStyle name="Millares [0] 4 2 2 4 2 3" xfId="6357"/>
    <cellStyle name="Millares [0] 4 2 2 4 2 4" xfId="6358"/>
    <cellStyle name="Millares [0] 4 2 2 4 3" xfId="6359"/>
    <cellStyle name="Millares [0] 4 2 2 4 3 2" xfId="6360"/>
    <cellStyle name="Millares [0] 4 2 2 4 3 3" xfId="6361"/>
    <cellStyle name="Millares [0] 4 2 2 4 4" xfId="6362"/>
    <cellStyle name="Millares [0] 4 2 2 4 5" xfId="6363"/>
    <cellStyle name="Millares [0] 4 2 2 5" xfId="6364"/>
    <cellStyle name="Millares [0] 4 2 2 5 2" xfId="6365"/>
    <cellStyle name="Millares [0] 4 2 2 5 2 2" xfId="6366"/>
    <cellStyle name="Millares [0] 4 2 2 5 2 3" xfId="6367"/>
    <cellStyle name="Millares [0] 4 2 2 5 3" xfId="6368"/>
    <cellStyle name="Millares [0] 4 2 2 5 4" xfId="6369"/>
    <cellStyle name="Millares [0] 4 2 2 6" xfId="6370"/>
    <cellStyle name="Millares [0] 4 2 2 6 2" xfId="6371"/>
    <cellStyle name="Millares [0] 4 2 2 6 2 2" xfId="6372"/>
    <cellStyle name="Millares [0] 4 2 2 6 2 3" xfId="6373"/>
    <cellStyle name="Millares [0] 4 2 2 6 3" xfId="6374"/>
    <cellStyle name="Millares [0] 4 2 2 6 4" xfId="6375"/>
    <cellStyle name="Millares [0] 4 2 2 7" xfId="6376"/>
    <cellStyle name="Millares [0] 4 2 2 7 2" xfId="6377"/>
    <cellStyle name="Millares [0] 4 2 2 7 2 2" xfId="6378"/>
    <cellStyle name="Millares [0] 4 2 2 7 2 3" xfId="6379"/>
    <cellStyle name="Millares [0] 4 2 2 7 3" xfId="6380"/>
    <cellStyle name="Millares [0] 4 2 2 7 4" xfId="6381"/>
    <cellStyle name="Millares [0] 4 2 2 8" xfId="6382"/>
    <cellStyle name="Millares [0] 4 2 2 8 2" xfId="6383"/>
    <cellStyle name="Millares [0] 4 2 2 8 3" xfId="6384"/>
    <cellStyle name="Millares [0] 4 2 2 9" xfId="6385"/>
    <cellStyle name="Millares [0] 4 2 3" xfId="6386"/>
    <cellStyle name="Millares [0] 4 2 3 2" xfId="6387"/>
    <cellStyle name="Millares [0] 4 2 3 2 2" xfId="6388"/>
    <cellStyle name="Millares [0] 4 2 3 2 2 2" xfId="6389"/>
    <cellStyle name="Millares [0] 4 2 3 2 2 2 2" xfId="6390"/>
    <cellStyle name="Millares [0] 4 2 3 2 2 2 2 2" xfId="6391"/>
    <cellStyle name="Millares [0] 4 2 3 2 2 2 2 3" xfId="6392"/>
    <cellStyle name="Millares [0] 4 2 3 2 2 2 3" xfId="6393"/>
    <cellStyle name="Millares [0] 4 2 3 2 2 2 4" xfId="6394"/>
    <cellStyle name="Millares [0] 4 2 3 2 2 3" xfId="6395"/>
    <cellStyle name="Millares [0] 4 2 3 2 2 3 2" xfId="6396"/>
    <cellStyle name="Millares [0] 4 2 3 2 2 3 3" xfId="6397"/>
    <cellStyle name="Millares [0] 4 2 3 2 2 4" xfId="6398"/>
    <cellStyle name="Millares [0] 4 2 3 2 2 5" xfId="6399"/>
    <cellStyle name="Millares [0] 4 2 3 2 3" xfId="6400"/>
    <cellStyle name="Millares [0] 4 2 3 2 3 2" xfId="6401"/>
    <cellStyle name="Millares [0] 4 2 3 2 3 2 2" xfId="6402"/>
    <cellStyle name="Millares [0] 4 2 3 2 3 2 3" xfId="6403"/>
    <cellStyle name="Millares [0] 4 2 3 2 3 3" xfId="6404"/>
    <cellStyle name="Millares [0] 4 2 3 2 3 4" xfId="6405"/>
    <cellStyle name="Millares [0] 4 2 3 2 4" xfId="6406"/>
    <cellStyle name="Millares [0] 4 2 3 2 4 2" xfId="6407"/>
    <cellStyle name="Millares [0] 4 2 3 2 4 2 2" xfId="6408"/>
    <cellStyle name="Millares [0] 4 2 3 2 4 2 3" xfId="6409"/>
    <cellStyle name="Millares [0] 4 2 3 2 4 3" xfId="6410"/>
    <cellStyle name="Millares [0] 4 2 3 2 4 4" xfId="6411"/>
    <cellStyle name="Millares [0] 4 2 3 2 5" xfId="6412"/>
    <cellStyle name="Millares [0] 4 2 3 2 5 2" xfId="6413"/>
    <cellStyle name="Millares [0] 4 2 3 2 5 2 2" xfId="6414"/>
    <cellStyle name="Millares [0] 4 2 3 2 5 2 3" xfId="6415"/>
    <cellStyle name="Millares [0] 4 2 3 2 5 3" xfId="6416"/>
    <cellStyle name="Millares [0] 4 2 3 2 5 4" xfId="6417"/>
    <cellStyle name="Millares [0] 4 2 3 2 6" xfId="6418"/>
    <cellStyle name="Millares [0] 4 2 3 2 6 2" xfId="6419"/>
    <cellStyle name="Millares [0] 4 2 3 2 6 3" xfId="6420"/>
    <cellStyle name="Millares [0] 4 2 3 2 7" xfId="6421"/>
    <cellStyle name="Millares [0] 4 2 3 2 8" xfId="6422"/>
    <cellStyle name="Millares [0] 4 2 3 3" xfId="6423"/>
    <cellStyle name="Millares [0] 4 2 3 3 2" xfId="6424"/>
    <cellStyle name="Millares [0] 4 2 3 3 2 2" xfId="6425"/>
    <cellStyle name="Millares [0] 4 2 3 3 2 2 2" xfId="6426"/>
    <cellStyle name="Millares [0] 4 2 3 3 2 2 3" xfId="6427"/>
    <cellStyle name="Millares [0] 4 2 3 3 2 3" xfId="6428"/>
    <cellStyle name="Millares [0] 4 2 3 3 2 4" xfId="6429"/>
    <cellStyle name="Millares [0] 4 2 3 3 3" xfId="6430"/>
    <cellStyle name="Millares [0] 4 2 3 3 3 2" xfId="6431"/>
    <cellStyle name="Millares [0] 4 2 3 3 3 3" xfId="6432"/>
    <cellStyle name="Millares [0] 4 2 3 3 4" xfId="6433"/>
    <cellStyle name="Millares [0] 4 2 3 3 5" xfId="6434"/>
    <cellStyle name="Millares [0] 4 2 3 4" xfId="6435"/>
    <cellStyle name="Millares [0] 4 2 3 4 2" xfId="6436"/>
    <cellStyle name="Millares [0] 4 2 3 4 2 2" xfId="6437"/>
    <cellStyle name="Millares [0] 4 2 3 4 2 3" xfId="6438"/>
    <cellStyle name="Millares [0] 4 2 3 4 3" xfId="6439"/>
    <cellStyle name="Millares [0] 4 2 3 4 4" xfId="6440"/>
    <cellStyle name="Millares [0] 4 2 3 5" xfId="6441"/>
    <cellStyle name="Millares [0] 4 2 3 5 2" xfId="6442"/>
    <cellStyle name="Millares [0] 4 2 3 5 2 2" xfId="6443"/>
    <cellStyle name="Millares [0] 4 2 3 5 2 3" xfId="6444"/>
    <cellStyle name="Millares [0] 4 2 3 5 3" xfId="6445"/>
    <cellStyle name="Millares [0] 4 2 3 5 4" xfId="6446"/>
    <cellStyle name="Millares [0] 4 2 3 6" xfId="6447"/>
    <cellStyle name="Millares [0] 4 2 3 6 2" xfId="6448"/>
    <cellStyle name="Millares [0] 4 2 3 6 2 2" xfId="6449"/>
    <cellStyle name="Millares [0] 4 2 3 6 2 3" xfId="6450"/>
    <cellStyle name="Millares [0] 4 2 3 6 3" xfId="6451"/>
    <cellStyle name="Millares [0] 4 2 3 6 4" xfId="6452"/>
    <cellStyle name="Millares [0] 4 2 3 7" xfId="6453"/>
    <cellStyle name="Millares [0] 4 2 3 7 2" xfId="6454"/>
    <cellStyle name="Millares [0] 4 2 3 7 3" xfId="6455"/>
    <cellStyle name="Millares [0] 4 2 3 8" xfId="6456"/>
    <cellStyle name="Millares [0] 4 2 3 9" xfId="6457"/>
    <cellStyle name="Millares [0] 4 2 4" xfId="6458"/>
    <cellStyle name="Millares [0] 4 2 4 2" xfId="6459"/>
    <cellStyle name="Millares [0] 4 2 4 2 2" xfId="6460"/>
    <cellStyle name="Millares [0] 4 2 4 2 2 2" xfId="6461"/>
    <cellStyle name="Millares [0] 4 2 4 2 2 2 2" xfId="6462"/>
    <cellStyle name="Millares [0] 4 2 4 2 2 2 2 2" xfId="6463"/>
    <cellStyle name="Millares [0] 4 2 4 2 2 2 2 3" xfId="6464"/>
    <cellStyle name="Millares [0] 4 2 4 2 2 2 3" xfId="6465"/>
    <cellStyle name="Millares [0] 4 2 4 2 2 2 4" xfId="6466"/>
    <cellStyle name="Millares [0] 4 2 4 2 2 3" xfId="6467"/>
    <cellStyle name="Millares [0] 4 2 4 2 2 3 2" xfId="6468"/>
    <cellStyle name="Millares [0] 4 2 4 2 2 3 3" xfId="6469"/>
    <cellStyle name="Millares [0] 4 2 4 2 2 4" xfId="6470"/>
    <cellStyle name="Millares [0] 4 2 4 2 2 5" xfId="6471"/>
    <cellStyle name="Millares [0] 4 2 4 2 3" xfId="6472"/>
    <cellStyle name="Millares [0] 4 2 4 2 3 2" xfId="6473"/>
    <cellStyle name="Millares [0] 4 2 4 2 3 2 2" xfId="6474"/>
    <cellStyle name="Millares [0] 4 2 4 2 3 2 3" xfId="6475"/>
    <cellStyle name="Millares [0] 4 2 4 2 3 3" xfId="6476"/>
    <cellStyle name="Millares [0] 4 2 4 2 3 4" xfId="6477"/>
    <cellStyle name="Millares [0] 4 2 4 2 4" xfId="6478"/>
    <cellStyle name="Millares [0] 4 2 4 2 4 2" xfId="6479"/>
    <cellStyle name="Millares [0] 4 2 4 2 4 2 2" xfId="6480"/>
    <cellStyle name="Millares [0] 4 2 4 2 4 2 3" xfId="6481"/>
    <cellStyle name="Millares [0] 4 2 4 2 4 3" xfId="6482"/>
    <cellStyle name="Millares [0] 4 2 4 2 4 4" xfId="6483"/>
    <cellStyle name="Millares [0] 4 2 4 2 5" xfId="6484"/>
    <cellStyle name="Millares [0] 4 2 4 2 5 2" xfId="6485"/>
    <cellStyle name="Millares [0] 4 2 4 2 5 2 2" xfId="6486"/>
    <cellStyle name="Millares [0] 4 2 4 2 5 2 3" xfId="6487"/>
    <cellStyle name="Millares [0] 4 2 4 2 5 3" xfId="6488"/>
    <cellStyle name="Millares [0] 4 2 4 2 5 4" xfId="6489"/>
    <cellStyle name="Millares [0] 4 2 4 2 6" xfId="6490"/>
    <cellStyle name="Millares [0] 4 2 4 2 6 2" xfId="6491"/>
    <cellStyle name="Millares [0] 4 2 4 2 6 3" xfId="6492"/>
    <cellStyle name="Millares [0] 4 2 4 2 7" xfId="6493"/>
    <cellStyle name="Millares [0] 4 2 4 2 8" xfId="6494"/>
    <cellStyle name="Millares [0] 4 2 4 3" xfId="6495"/>
    <cellStyle name="Millares [0] 4 2 4 3 2" xfId="6496"/>
    <cellStyle name="Millares [0] 4 2 4 3 2 2" xfId="6497"/>
    <cellStyle name="Millares [0] 4 2 4 3 2 2 2" xfId="6498"/>
    <cellStyle name="Millares [0] 4 2 4 3 2 2 3" xfId="6499"/>
    <cellStyle name="Millares [0] 4 2 4 3 2 3" xfId="6500"/>
    <cellStyle name="Millares [0] 4 2 4 3 2 4" xfId="6501"/>
    <cellStyle name="Millares [0] 4 2 4 3 3" xfId="6502"/>
    <cellStyle name="Millares [0] 4 2 4 3 3 2" xfId="6503"/>
    <cellStyle name="Millares [0] 4 2 4 3 3 3" xfId="6504"/>
    <cellStyle name="Millares [0] 4 2 4 3 4" xfId="6505"/>
    <cellStyle name="Millares [0] 4 2 4 3 5" xfId="6506"/>
    <cellStyle name="Millares [0] 4 2 4 4" xfId="6507"/>
    <cellStyle name="Millares [0] 4 2 4 4 2" xfId="6508"/>
    <cellStyle name="Millares [0] 4 2 4 4 2 2" xfId="6509"/>
    <cellStyle name="Millares [0] 4 2 4 4 2 3" xfId="6510"/>
    <cellStyle name="Millares [0] 4 2 4 4 3" xfId="6511"/>
    <cellStyle name="Millares [0] 4 2 4 4 4" xfId="6512"/>
    <cellStyle name="Millares [0] 4 2 4 5" xfId="6513"/>
    <cellStyle name="Millares [0] 4 2 4 5 2" xfId="6514"/>
    <cellStyle name="Millares [0] 4 2 4 5 2 2" xfId="6515"/>
    <cellStyle name="Millares [0] 4 2 4 5 2 3" xfId="6516"/>
    <cellStyle name="Millares [0] 4 2 4 5 3" xfId="6517"/>
    <cellStyle name="Millares [0] 4 2 4 5 4" xfId="6518"/>
    <cellStyle name="Millares [0] 4 2 4 6" xfId="6519"/>
    <cellStyle name="Millares [0] 4 2 4 6 2" xfId="6520"/>
    <cellStyle name="Millares [0] 4 2 4 6 2 2" xfId="6521"/>
    <cellStyle name="Millares [0] 4 2 4 6 2 3" xfId="6522"/>
    <cellStyle name="Millares [0] 4 2 4 6 3" xfId="6523"/>
    <cellStyle name="Millares [0] 4 2 4 6 4" xfId="6524"/>
    <cellStyle name="Millares [0] 4 2 4 7" xfId="6525"/>
    <cellStyle name="Millares [0] 4 2 4 7 2" xfId="6526"/>
    <cellStyle name="Millares [0] 4 2 4 7 3" xfId="6527"/>
    <cellStyle name="Millares [0] 4 2 4 8" xfId="6528"/>
    <cellStyle name="Millares [0] 4 2 4 9" xfId="6529"/>
    <cellStyle name="Millares [0] 4 2 5" xfId="6530"/>
    <cellStyle name="Millares [0] 4 2 5 2" xfId="6531"/>
    <cellStyle name="Millares [0] 4 2 5 2 2" xfId="6532"/>
    <cellStyle name="Millares [0] 4 2 5 2 2 2" xfId="6533"/>
    <cellStyle name="Millares [0] 4 2 5 2 2 2 2" xfId="6534"/>
    <cellStyle name="Millares [0] 4 2 5 2 2 2 3" xfId="6535"/>
    <cellStyle name="Millares [0] 4 2 5 2 2 3" xfId="6536"/>
    <cellStyle name="Millares [0] 4 2 5 2 2 4" xfId="6537"/>
    <cellStyle name="Millares [0] 4 2 5 2 3" xfId="6538"/>
    <cellStyle name="Millares [0] 4 2 5 2 3 2" xfId="6539"/>
    <cellStyle name="Millares [0] 4 2 5 2 3 3" xfId="6540"/>
    <cellStyle name="Millares [0] 4 2 5 2 4" xfId="6541"/>
    <cellStyle name="Millares [0] 4 2 5 2 5" xfId="6542"/>
    <cellStyle name="Millares [0] 4 2 5 3" xfId="6543"/>
    <cellStyle name="Millares [0] 4 2 5 3 2" xfId="6544"/>
    <cellStyle name="Millares [0] 4 2 5 3 2 2" xfId="6545"/>
    <cellStyle name="Millares [0] 4 2 5 3 2 3" xfId="6546"/>
    <cellStyle name="Millares [0] 4 2 5 3 3" xfId="6547"/>
    <cellStyle name="Millares [0] 4 2 5 3 4" xfId="6548"/>
    <cellStyle name="Millares [0] 4 2 5 4" xfId="6549"/>
    <cellStyle name="Millares [0] 4 2 5 4 2" xfId="6550"/>
    <cellStyle name="Millares [0] 4 2 5 4 2 2" xfId="6551"/>
    <cellStyle name="Millares [0] 4 2 5 4 2 3" xfId="6552"/>
    <cellStyle name="Millares [0] 4 2 5 4 3" xfId="6553"/>
    <cellStyle name="Millares [0] 4 2 5 4 4" xfId="6554"/>
    <cellStyle name="Millares [0] 4 2 5 5" xfId="6555"/>
    <cellStyle name="Millares [0] 4 2 5 5 2" xfId="6556"/>
    <cellStyle name="Millares [0] 4 2 5 5 2 2" xfId="6557"/>
    <cellStyle name="Millares [0] 4 2 5 5 2 3" xfId="6558"/>
    <cellStyle name="Millares [0] 4 2 5 5 3" xfId="6559"/>
    <cellStyle name="Millares [0] 4 2 5 5 4" xfId="6560"/>
    <cellStyle name="Millares [0] 4 2 5 6" xfId="6561"/>
    <cellStyle name="Millares [0] 4 2 5 6 2" xfId="6562"/>
    <cellStyle name="Millares [0] 4 2 5 6 3" xfId="6563"/>
    <cellStyle name="Millares [0] 4 2 5 7" xfId="6564"/>
    <cellStyle name="Millares [0] 4 2 5 8" xfId="6565"/>
    <cellStyle name="Millares [0] 4 2 6" xfId="6566"/>
    <cellStyle name="Millares [0] 4 2 6 2" xfId="6567"/>
    <cellStyle name="Millares [0] 4 2 6 2 2" xfId="6568"/>
    <cellStyle name="Millares [0] 4 2 6 2 2 2" xfId="6569"/>
    <cellStyle name="Millares [0] 4 2 6 2 2 3" xfId="6570"/>
    <cellStyle name="Millares [0] 4 2 6 2 3" xfId="6571"/>
    <cellStyle name="Millares [0] 4 2 6 2 4" xfId="6572"/>
    <cellStyle name="Millares [0] 4 2 6 3" xfId="6573"/>
    <cellStyle name="Millares [0] 4 2 6 3 2" xfId="6574"/>
    <cellStyle name="Millares [0] 4 2 6 3 3" xfId="6575"/>
    <cellStyle name="Millares [0] 4 2 6 4" xfId="6576"/>
    <cellStyle name="Millares [0] 4 2 6 5" xfId="6577"/>
    <cellStyle name="Millares [0] 4 2 7" xfId="6578"/>
    <cellStyle name="Millares [0] 4 2 7 2" xfId="6579"/>
    <cellStyle name="Millares [0] 4 2 7 2 2" xfId="6580"/>
    <cellStyle name="Millares [0] 4 2 7 2 3" xfId="6581"/>
    <cellStyle name="Millares [0] 4 2 7 3" xfId="6582"/>
    <cellStyle name="Millares [0] 4 2 7 4" xfId="6583"/>
    <cellStyle name="Millares [0] 4 2 8" xfId="6584"/>
    <cellStyle name="Millares [0] 4 2 8 2" xfId="6585"/>
    <cellStyle name="Millares [0] 4 2 8 2 2" xfId="6586"/>
    <cellStyle name="Millares [0] 4 2 8 2 3" xfId="6587"/>
    <cellStyle name="Millares [0] 4 2 8 3" xfId="6588"/>
    <cellStyle name="Millares [0] 4 2 8 4" xfId="6589"/>
    <cellStyle name="Millares [0] 4 2 9" xfId="6590"/>
    <cellStyle name="Millares [0] 4 2 9 2" xfId="6591"/>
    <cellStyle name="Millares [0] 4 2 9 2 2" xfId="6592"/>
    <cellStyle name="Millares [0] 4 2 9 2 3" xfId="6593"/>
    <cellStyle name="Millares [0] 4 2 9 3" xfId="6594"/>
    <cellStyle name="Millares [0] 4 2 9 4" xfId="6595"/>
    <cellStyle name="Millares [0] 4 3" xfId="6596"/>
    <cellStyle name="Millares [0] 4 3 10" xfId="6597"/>
    <cellStyle name="Millares [0] 4 3 2" xfId="6598"/>
    <cellStyle name="Millares [0] 4 3 2 2" xfId="6599"/>
    <cellStyle name="Millares [0] 4 3 2 2 2" xfId="6600"/>
    <cellStyle name="Millares [0] 4 3 2 2 2 2" xfId="6601"/>
    <cellStyle name="Millares [0] 4 3 2 2 2 2 2" xfId="6602"/>
    <cellStyle name="Millares [0] 4 3 2 2 2 2 2 2" xfId="6603"/>
    <cellStyle name="Millares [0] 4 3 2 2 2 2 2 3" xfId="6604"/>
    <cellStyle name="Millares [0] 4 3 2 2 2 2 3" xfId="6605"/>
    <cellStyle name="Millares [0] 4 3 2 2 2 2 4" xfId="6606"/>
    <cellStyle name="Millares [0] 4 3 2 2 2 3" xfId="6607"/>
    <cellStyle name="Millares [0] 4 3 2 2 2 3 2" xfId="6608"/>
    <cellStyle name="Millares [0] 4 3 2 2 2 3 3" xfId="6609"/>
    <cellStyle name="Millares [0] 4 3 2 2 2 4" xfId="6610"/>
    <cellStyle name="Millares [0] 4 3 2 2 2 5" xfId="6611"/>
    <cellStyle name="Millares [0] 4 3 2 2 3" xfId="6612"/>
    <cellStyle name="Millares [0] 4 3 2 2 3 2" xfId="6613"/>
    <cellStyle name="Millares [0] 4 3 2 2 3 2 2" xfId="6614"/>
    <cellStyle name="Millares [0] 4 3 2 2 3 2 3" xfId="6615"/>
    <cellStyle name="Millares [0] 4 3 2 2 3 3" xfId="6616"/>
    <cellStyle name="Millares [0] 4 3 2 2 3 4" xfId="6617"/>
    <cellStyle name="Millares [0] 4 3 2 2 4" xfId="6618"/>
    <cellStyle name="Millares [0] 4 3 2 2 4 2" xfId="6619"/>
    <cellStyle name="Millares [0] 4 3 2 2 4 2 2" xfId="6620"/>
    <cellStyle name="Millares [0] 4 3 2 2 4 2 3" xfId="6621"/>
    <cellStyle name="Millares [0] 4 3 2 2 4 3" xfId="6622"/>
    <cellStyle name="Millares [0] 4 3 2 2 4 4" xfId="6623"/>
    <cellStyle name="Millares [0] 4 3 2 2 5" xfId="6624"/>
    <cellStyle name="Millares [0] 4 3 2 2 5 2" xfId="6625"/>
    <cellStyle name="Millares [0] 4 3 2 2 5 2 2" xfId="6626"/>
    <cellStyle name="Millares [0] 4 3 2 2 5 2 3" xfId="6627"/>
    <cellStyle name="Millares [0] 4 3 2 2 5 3" xfId="6628"/>
    <cellStyle name="Millares [0] 4 3 2 2 5 4" xfId="6629"/>
    <cellStyle name="Millares [0] 4 3 2 2 6" xfId="6630"/>
    <cellStyle name="Millares [0] 4 3 2 2 6 2" xfId="6631"/>
    <cellStyle name="Millares [0] 4 3 2 2 6 3" xfId="6632"/>
    <cellStyle name="Millares [0] 4 3 2 2 7" xfId="6633"/>
    <cellStyle name="Millares [0] 4 3 2 2 8" xfId="6634"/>
    <cellStyle name="Millares [0] 4 3 2 3" xfId="6635"/>
    <cellStyle name="Millares [0] 4 3 2 3 2" xfId="6636"/>
    <cellStyle name="Millares [0] 4 3 2 3 2 2" xfId="6637"/>
    <cellStyle name="Millares [0] 4 3 2 3 2 2 2" xfId="6638"/>
    <cellStyle name="Millares [0] 4 3 2 3 2 2 3" xfId="6639"/>
    <cellStyle name="Millares [0] 4 3 2 3 2 3" xfId="6640"/>
    <cellStyle name="Millares [0] 4 3 2 3 2 4" xfId="6641"/>
    <cellStyle name="Millares [0] 4 3 2 3 3" xfId="6642"/>
    <cellStyle name="Millares [0] 4 3 2 3 3 2" xfId="6643"/>
    <cellStyle name="Millares [0] 4 3 2 3 3 3" xfId="6644"/>
    <cellStyle name="Millares [0] 4 3 2 3 4" xfId="6645"/>
    <cellStyle name="Millares [0] 4 3 2 3 5" xfId="6646"/>
    <cellStyle name="Millares [0] 4 3 2 4" xfId="6647"/>
    <cellStyle name="Millares [0] 4 3 2 4 2" xfId="6648"/>
    <cellStyle name="Millares [0] 4 3 2 4 2 2" xfId="6649"/>
    <cellStyle name="Millares [0] 4 3 2 4 2 3" xfId="6650"/>
    <cellStyle name="Millares [0] 4 3 2 4 3" xfId="6651"/>
    <cellStyle name="Millares [0] 4 3 2 4 4" xfId="6652"/>
    <cellStyle name="Millares [0] 4 3 2 5" xfId="6653"/>
    <cellStyle name="Millares [0] 4 3 2 5 2" xfId="6654"/>
    <cellStyle name="Millares [0] 4 3 2 5 2 2" xfId="6655"/>
    <cellStyle name="Millares [0] 4 3 2 5 2 3" xfId="6656"/>
    <cellStyle name="Millares [0] 4 3 2 5 3" xfId="6657"/>
    <cellStyle name="Millares [0] 4 3 2 5 4" xfId="6658"/>
    <cellStyle name="Millares [0] 4 3 2 6" xfId="6659"/>
    <cellStyle name="Millares [0] 4 3 2 6 2" xfId="6660"/>
    <cellStyle name="Millares [0] 4 3 2 6 2 2" xfId="6661"/>
    <cellStyle name="Millares [0] 4 3 2 6 2 3" xfId="6662"/>
    <cellStyle name="Millares [0] 4 3 2 6 3" xfId="6663"/>
    <cellStyle name="Millares [0] 4 3 2 6 4" xfId="6664"/>
    <cellStyle name="Millares [0] 4 3 2 7" xfId="6665"/>
    <cellStyle name="Millares [0] 4 3 2 7 2" xfId="6666"/>
    <cellStyle name="Millares [0] 4 3 2 7 3" xfId="6667"/>
    <cellStyle name="Millares [0] 4 3 2 8" xfId="6668"/>
    <cellStyle name="Millares [0] 4 3 2 9" xfId="6669"/>
    <cellStyle name="Millares [0] 4 3 3" xfId="6670"/>
    <cellStyle name="Millares [0] 4 3 3 2" xfId="6671"/>
    <cellStyle name="Millares [0] 4 3 3 2 2" xfId="6672"/>
    <cellStyle name="Millares [0] 4 3 3 2 2 2" xfId="6673"/>
    <cellStyle name="Millares [0] 4 3 3 2 2 2 2" xfId="6674"/>
    <cellStyle name="Millares [0] 4 3 3 2 2 2 3" xfId="6675"/>
    <cellStyle name="Millares [0] 4 3 3 2 2 3" xfId="6676"/>
    <cellStyle name="Millares [0] 4 3 3 2 2 4" xfId="6677"/>
    <cellStyle name="Millares [0] 4 3 3 2 3" xfId="6678"/>
    <cellStyle name="Millares [0] 4 3 3 2 3 2" xfId="6679"/>
    <cellStyle name="Millares [0] 4 3 3 2 3 3" xfId="6680"/>
    <cellStyle name="Millares [0] 4 3 3 2 4" xfId="6681"/>
    <cellStyle name="Millares [0] 4 3 3 2 5" xfId="6682"/>
    <cellStyle name="Millares [0] 4 3 3 3" xfId="6683"/>
    <cellStyle name="Millares [0] 4 3 3 3 2" xfId="6684"/>
    <cellStyle name="Millares [0] 4 3 3 3 2 2" xfId="6685"/>
    <cellStyle name="Millares [0] 4 3 3 3 2 3" xfId="6686"/>
    <cellStyle name="Millares [0] 4 3 3 3 3" xfId="6687"/>
    <cellStyle name="Millares [0] 4 3 3 3 4" xfId="6688"/>
    <cellStyle name="Millares [0] 4 3 3 4" xfId="6689"/>
    <cellStyle name="Millares [0] 4 3 3 4 2" xfId="6690"/>
    <cellStyle name="Millares [0] 4 3 3 4 2 2" xfId="6691"/>
    <cellStyle name="Millares [0] 4 3 3 4 2 3" xfId="6692"/>
    <cellStyle name="Millares [0] 4 3 3 4 3" xfId="6693"/>
    <cellStyle name="Millares [0] 4 3 3 4 4" xfId="6694"/>
    <cellStyle name="Millares [0] 4 3 3 5" xfId="6695"/>
    <cellStyle name="Millares [0] 4 3 3 5 2" xfId="6696"/>
    <cellStyle name="Millares [0] 4 3 3 5 2 2" xfId="6697"/>
    <cellStyle name="Millares [0] 4 3 3 5 2 3" xfId="6698"/>
    <cellStyle name="Millares [0] 4 3 3 5 3" xfId="6699"/>
    <cellStyle name="Millares [0] 4 3 3 5 4" xfId="6700"/>
    <cellStyle name="Millares [0] 4 3 3 6" xfId="6701"/>
    <cellStyle name="Millares [0] 4 3 3 6 2" xfId="6702"/>
    <cellStyle name="Millares [0] 4 3 3 6 3" xfId="6703"/>
    <cellStyle name="Millares [0] 4 3 3 7" xfId="6704"/>
    <cellStyle name="Millares [0] 4 3 3 8" xfId="6705"/>
    <cellStyle name="Millares [0] 4 3 4" xfId="6706"/>
    <cellStyle name="Millares [0] 4 3 4 2" xfId="6707"/>
    <cellStyle name="Millares [0] 4 3 4 2 2" xfId="6708"/>
    <cellStyle name="Millares [0] 4 3 4 2 2 2" xfId="6709"/>
    <cellStyle name="Millares [0] 4 3 4 2 2 3" xfId="6710"/>
    <cellStyle name="Millares [0] 4 3 4 2 3" xfId="6711"/>
    <cellStyle name="Millares [0] 4 3 4 2 4" xfId="6712"/>
    <cellStyle name="Millares [0] 4 3 4 3" xfId="6713"/>
    <cellStyle name="Millares [0] 4 3 4 3 2" xfId="6714"/>
    <cellStyle name="Millares [0] 4 3 4 3 3" xfId="6715"/>
    <cellStyle name="Millares [0] 4 3 4 4" xfId="6716"/>
    <cellStyle name="Millares [0] 4 3 4 5" xfId="6717"/>
    <cellStyle name="Millares [0] 4 3 5" xfId="6718"/>
    <cellStyle name="Millares [0] 4 3 5 2" xfId="6719"/>
    <cellStyle name="Millares [0] 4 3 5 2 2" xfId="6720"/>
    <cellStyle name="Millares [0] 4 3 5 2 3" xfId="6721"/>
    <cellStyle name="Millares [0] 4 3 5 3" xfId="6722"/>
    <cellStyle name="Millares [0] 4 3 5 4" xfId="6723"/>
    <cellStyle name="Millares [0] 4 3 6" xfId="6724"/>
    <cellStyle name="Millares [0] 4 3 6 2" xfId="6725"/>
    <cellStyle name="Millares [0] 4 3 6 2 2" xfId="6726"/>
    <cellStyle name="Millares [0] 4 3 6 2 3" xfId="6727"/>
    <cellStyle name="Millares [0] 4 3 6 3" xfId="6728"/>
    <cellStyle name="Millares [0] 4 3 6 4" xfId="6729"/>
    <cellStyle name="Millares [0] 4 3 7" xfId="6730"/>
    <cellStyle name="Millares [0] 4 3 7 2" xfId="6731"/>
    <cellStyle name="Millares [0] 4 3 7 2 2" xfId="6732"/>
    <cellStyle name="Millares [0] 4 3 7 2 3" xfId="6733"/>
    <cellStyle name="Millares [0] 4 3 7 3" xfId="6734"/>
    <cellStyle name="Millares [0] 4 3 7 4" xfId="6735"/>
    <cellStyle name="Millares [0] 4 3 8" xfId="6736"/>
    <cellStyle name="Millares [0] 4 3 8 2" xfId="6737"/>
    <cellStyle name="Millares [0] 4 3 8 3" xfId="6738"/>
    <cellStyle name="Millares [0] 4 3 9" xfId="6739"/>
    <cellStyle name="Millares [0] 4 4" xfId="6740"/>
    <cellStyle name="Millares [0] 4 4 2" xfId="6741"/>
    <cellStyle name="Millares [0] 4 4 2 2" xfId="6742"/>
    <cellStyle name="Millares [0] 4 4 2 3" xfId="6743"/>
    <cellStyle name="Millares [0] 4 4 3" xfId="6744"/>
    <cellStyle name="Millares [0] 4 4 4" xfId="6745"/>
    <cellStyle name="Millares [0] 4 5" xfId="6746"/>
    <cellStyle name="Millares [0] 4 5 2" xfId="6747"/>
    <cellStyle name="Millares [0] 4 5 2 2" xfId="6748"/>
    <cellStyle name="Millares [0] 4 5 2 3" xfId="6749"/>
    <cellStyle name="Millares [0] 4 5 3" xfId="6750"/>
    <cellStyle name="Millares [0] 4 5 4" xfId="6751"/>
    <cellStyle name="Millares [0] 4 6" xfId="6752"/>
    <cellStyle name="Millares [0] 4 6 2" xfId="6753"/>
    <cellStyle name="Millares [0] 4 6 2 2" xfId="6754"/>
    <cellStyle name="Millares [0] 4 6 2 3" xfId="6755"/>
    <cellStyle name="Millares [0] 4 6 3" xfId="6756"/>
    <cellStyle name="Millares [0] 4 6 4" xfId="6757"/>
    <cellStyle name="Millares [0] 4 7" xfId="6758"/>
    <cellStyle name="Millares [0] 5" xfId="6759"/>
    <cellStyle name="Millares [0] 5 2" xfId="6760"/>
    <cellStyle name="Millares [0] 5 2 2" xfId="6761"/>
    <cellStyle name="Millares [0] 5 2 2 2" xfId="6762"/>
    <cellStyle name="Millares [0] 5 2 2 2 2" xfId="6763"/>
    <cellStyle name="Millares [0] 5 2 2 2 2 2" xfId="6764"/>
    <cellStyle name="Millares [0] 5 2 2 2 2 2 2" xfId="6765"/>
    <cellStyle name="Millares [0] 5 2 2 2 2 2 3" xfId="6766"/>
    <cellStyle name="Millares [0] 5 2 2 2 2 3" xfId="6767"/>
    <cellStyle name="Millares [0] 5 2 2 2 2 4" xfId="6768"/>
    <cellStyle name="Millares [0] 5 2 2 2 3" xfId="6769"/>
    <cellStyle name="Millares [0] 5 2 2 2 3 2" xfId="6770"/>
    <cellStyle name="Millares [0] 5 2 2 2 3 3" xfId="6771"/>
    <cellStyle name="Millares [0] 5 2 2 2 4" xfId="6772"/>
    <cellStyle name="Millares [0] 5 2 2 2 5" xfId="6773"/>
    <cellStyle name="Millares [0] 5 2 2 3" xfId="6774"/>
    <cellStyle name="Millares [0] 5 2 2 3 2" xfId="6775"/>
    <cellStyle name="Millares [0] 5 2 2 3 2 2" xfId="6776"/>
    <cellStyle name="Millares [0] 5 2 2 3 2 3" xfId="6777"/>
    <cellStyle name="Millares [0] 5 2 2 3 3" xfId="6778"/>
    <cellStyle name="Millares [0] 5 2 2 3 4" xfId="6779"/>
    <cellStyle name="Millares [0] 5 2 2 4" xfId="6780"/>
    <cellStyle name="Millares [0] 5 2 2 4 2" xfId="6781"/>
    <cellStyle name="Millares [0] 5 2 2 4 2 2" xfId="6782"/>
    <cellStyle name="Millares [0] 5 2 2 4 2 3" xfId="6783"/>
    <cellStyle name="Millares [0] 5 2 2 4 3" xfId="6784"/>
    <cellStyle name="Millares [0] 5 2 2 4 4" xfId="6785"/>
    <cellStyle name="Millares [0] 5 2 2 5" xfId="6786"/>
    <cellStyle name="Millares [0] 5 2 2 5 2" xfId="6787"/>
    <cellStyle name="Millares [0] 5 2 2 5 2 2" xfId="6788"/>
    <cellStyle name="Millares [0] 5 2 2 5 2 3" xfId="6789"/>
    <cellStyle name="Millares [0] 5 2 2 5 3" xfId="6790"/>
    <cellStyle name="Millares [0] 5 2 2 5 4" xfId="6791"/>
    <cellStyle name="Millares [0] 5 2 2 6" xfId="6792"/>
    <cellStyle name="Millares [0] 5 2 2 6 2" xfId="6793"/>
    <cellStyle name="Millares [0] 5 2 2 6 3" xfId="6794"/>
    <cellStyle name="Millares [0] 5 2 2 7" xfId="6795"/>
    <cellStyle name="Millares [0] 5 2 2 8" xfId="6796"/>
    <cellStyle name="Millares [0] 5 2 3" xfId="6797"/>
    <cellStyle name="Millares [0] 5 2 3 2" xfId="6798"/>
    <cellStyle name="Millares [0] 5 2 3 2 2" xfId="6799"/>
    <cellStyle name="Millares [0] 5 2 3 2 2 2" xfId="6800"/>
    <cellStyle name="Millares [0] 5 2 3 2 2 3" xfId="6801"/>
    <cellStyle name="Millares [0] 5 2 3 2 3" xfId="6802"/>
    <cellStyle name="Millares [0] 5 2 3 2 4" xfId="6803"/>
    <cellStyle name="Millares [0] 5 2 3 3" xfId="6804"/>
    <cellStyle name="Millares [0] 5 2 3 3 2" xfId="6805"/>
    <cellStyle name="Millares [0] 5 2 3 3 3" xfId="6806"/>
    <cellStyle name="Millares [0] 5 2 3 4" xfId="6807"/>
    <cellStyle name="Millares [0] 5 2 3 5" xfId="6808"/>
    <cellStyle name="Millares [0] 5 2 4" xfId="6809"/>
    <cellStyle name="Millares [0] 5 2 4 2" xfId="6810"/>
    <cellStyle name="Millares [0] 5 2 4 2 2" xfId="6811"/>
    <cellStyle name="Millares [0] 5 2 4 2 3" xfId="6812"/>
    <cellStyle name="Millares [0] 5 2 4 3" xfId="6813"/>
    <cellStyle name="Millares [0] 5 2 4 4" xfId="6814"/>
    <cellStyle name="Millares [0] 5 2 5" xfId="6815"/>
    <cellStyle name="Millares [0] 5 2 5 2" xfId="6816"/>
    <cellStyle name="Millares [0] 5 2 5 2 2" xfId="6817"/>
    <cellStyle name="Millares [0] 5 2 5 2 3" xfId="6818"/>
    <cellStyle name="Millares [0] 5 2 5 3" xfId="6819"/>
    <cellStyle name="Millares [0] 5 2 5 4" xfId="6820"/>
    <cellStyle name="Millares [0] 5 2 6" xfId="6821"/>
    <cellStyle name="Millares [0] 5 2 6 2" xfId="6822"/>
    <cellStyle name="Millares [0] 5 2 6 2 2" xfId="6823"/>
    <cellStyle name="Millares [0] 5 2 6 2 3" xfId="6824"/>
    <cellStyle name="Millares [0] 5 2 6 3" xfId="6825"/>
    <cellStyle name="Millares [0] 5 2 6 4" xfId="6826"/>
    <cellStyle name="Millares [0] 5 2 7" xfId="6827"/>
    <cellStyle name="Millares [0] 5 2 7 2" xfId="6828"/>
    <cellStyle name="Millares [0] 5 2 7 3" xfId="6829"/>
    <cellStyle name="Millares [0] 5 2 8" xfId="6830"/>
    <cellStyle name="Millares [0] 5 2 9" xfId="6831"/>
    <cellStyle name="Millares [0] 5 3" xfId="6832"/>
    <cellStyle name="Millares [0] 5 3 2" xfId="6833"/>
    <cellStyle name="Millares [0] 5 3 2 2" xfId="6834"/>
    <cellStyle name="Millares [0] 5 3 2 2 2" xfId="6835"/>
    <cellStyle name="Millares [0] 5 3 2 2 2 2" xfId="6836"/>
    <cellStyle name="Millares [0] 5 3 2 2 2 3" xfId="6837"/>
    <cellStyle name="Millares [0] 5 3 2 2 3" xfId="6838"/>
    <cellStyle name="Millares [0] 5 3 2 2 4" xfId="6839"/>
    <cellStyle name="Millares [0] 5 3 2 3" xfId="6840"/>
    <cellStyle name="Millares [0] 5 3 2 3 2" xfId="6841"/>
    <cellStyle name="Millares [0] 5 3 2 3 3" xfId="6842"/>
    <cellStyle name="Millares [0] 5 3 2 4" xfId="6843"/>
    <cellStyle name="Millares [0] 5 3 2 5" xfId="6844"/>
    <cellStyle name="Millares [0] 5 3 3" xfId="6845"/>
    <cellStyle name="Millares [0] 5 3 3 2" xfId="6846"/>
    <cellStyle name="Millares [0] 5 3 3 2 2" xfId="6847"/>
    <cellStyle name="Millares [0] 5 3 3 2 3" xfId="6848"/>
    <cellStyle name="Millares [0] 5 3 3 3" xfId="6849"/>
    <cellStyle name="Millares [0] 5 3 3 4" xfId="6850"/>
    <cellStyle name="Millares [0] 5 3 4" xfId="6851"/>
    <cellStyle name="Millares [0] 5 3 4 2" xfId="6852"/>
    <cellStyle name="Millares [0] 5 3 4 2 2" xfId="6853"/>
    <cellStyle name="Millares [0] 5 3 4 2 3" xfId="6854"/>
    <cellStyle name="Millares [0] 5 3 4 3" xfId="6855"/>
    <cellStyle name="Millares [0] 5 3 4 4" xfId="6856"/>
    <cellStyle name="Millares [0] 5 3 5" xfId="6857"/>
    <cellStyle name="Millares [0] 5 3 5 2" xfId="6858"/>
    <cellStyle name="Millares [0] 5 3 5 2 2" xfId="6859"/>
    <cellStyle name="Millares [0] 5 3 5 2 3" xfId="6860"/>
    <cellStyle name="Millares [0] 5 3 5 3" xfId="6861"/>
    <cellStyle name="Millares [0] 5 3 5 4" xfId="6862"/>
    <cellStyle name="Millares [0] 5 3 6" xfId="6863"/>
    <cellStyle name="Millares [0] 5 3 6 2" xfId="6864"/>
    <cellStyle name="Millares [0] 5 3 6 3" xfId="6865"/>
    <cellStyle name="Millares [0] 5 3 7" xfId="6866"/>
    <cellStyle name="Millares [0] 5 3 8" xfId="6867"/>
    <cellStyle name="Millares [0] 5 4" xfId="6868"/>
    <cellStyle name="Millares [0] 5 4 2" xfId="6869"/>
    <cellStyle name="Millares [0] 5 4 2 2" xfId="6870"/>
    <cellStyle name="Millares [0] 5 4 2 3" xfId="6871"/>
    <cellStyle name="Millares [0] 5 4 3" xfId="6872"/>
    <cellStyle name="Millares [0] 5 4 4" xfId="6873"/>
    <cellStyle name="Millares [0] 5 5" xfId="6874"/>
    <cellStyle name="Millares [0] 6" xfId="6875"/>
    <cellStyle name="Millares [0] 6 2" xfId="6876"/>
    <cellStyle name="Millares [0] 6 2 2" xfId="6877"/>
    <cellStyle name="Millares [0] 6 2 3" xfId="6878"/>
    <cellStyle name="Millares [0] 6 3" xfId="6879"/>
    <cellStyle name="Millares [0] 6 4" xfId="6880"/>
    <cellStyle name="Millares [0] 7" xfId="6881"/>
    <cellStyle name="Millares [0] 7 2" xfId="6882"/>
    <cellStyle name="Millares [0] 7 2 2" xfId="6883"/>
    <cellStyle name="Millares [0] 7 2 3" xfId="6884"/>
    <cellStyle name="Millares [0] 7 3" xfId="6885"/>
    <cellStyle name="Millares [0] 7 4" xfId="6886"/>
    <cellStyle name="Millares [0] 8" xfId="6887"/>
    <cellStyle name="Millares [0] 8 2" xfId="6888"/>
    <cellStyle name="Millares [0] 8 3" xfId="6889"/>
    <cellStyle name="Millares [0] 8 4" xfId="6890"/>
    <cellStyle name="Millares [0] 9" xfId="6891"/>
    <cellStyle name="Millares [0] 9 2" xfId="6892"/>
    <cellStyle name="Millares [0] 9 3" xfId="6893"/>
    <cellStyle name="Millares 100" xfId="6894"/>
    <cellStyle name="Millares 101" xfId="6895"/>
    <cellStyle name="Millares 102" xfId="6896"/>
    <cellStyle name="Millares 103" xfId="6897"/>
    <cellStyle name="Millares 104" xfId="6898"/>
    <cellStyle name="Millares 105" xfId="6899"/>
    <cellStyle name="Millares 106" xfId="6900"/>
    <cellStyle name="Millares 107" xfId="6901"/>
    <cellStyle name="Millares 108" xfId="6902"/>
    <cellStyle name="Millares 109" xfId="6903"/>
    <cellStyle name="Millares 11" xfId="6904"/>
    <cellStyle name="Millares 110" xfId="6905"/>
    <cellStyle name="Millares 111" xfId="6906"/>
    <cellStyle name="Millares 112" xfId="6907"/>
    <cellStyle name="Millares 113" xfId="6908"/>
    <cellStyle name="Millares 114" xfId="6909"/>
    <cellStyle name="Millares 115" xfId="6910"/>
    <cellStyle name="Millares 116" xfId="6911"/>
    <cellStyle name="Millares 117" xfId="6912"/>
    <cellStyle name="Millares 118" xfId="6913"/>
    <cellStyle name="Millares 119" xfId="6914"/>
    <cellStyle name="Millares 12" xfId="6915"/>
    <cellStyle name="Millares 120" xfId="6916"/>
    <cellStyle name="Millares 121" xfId="6917"/>
    <cellStyle name="Millares 122" xfId="6918"/>
    <cellStyle name="Millares 123" xfId="6919"/>
    <cellStyle name="Millares 124" xfId="6920"/>
    <cellStyle name="Millares 125" xfId="6921"/>
    <cellStyle name="Millares 126" xfId="6922"/>
    <cellStyle name="Millares 127" xfId="6923"/>
    <cellStyle name="Millares 128" xfId="6924"/>
    <cellStyle name="Millares 129" xfId="6925"/>
    <cellStyle name="Millares 13" xfId="6926"/>
    <cellStyle name="Millares 130" xfId="6927"/>
    <cellStyle name="Millares 131" xfId="6928"/>
    <cellStyle name="Millares 132" xfId="6929"/>
    <cellStyle name="Millares 133" xfId="6930"/>
    <cellStyle name="Millares 134" xfId="6931"/>
    <cellStyle name="Millares 135" xfId="6932"/>
    <cellStyle name="Millares 136" xfId="6933"/>
    <cellStyle name="Millares 137" xfId="6934"/>
    <cellStyle name="Millares 138" xfId="6935"/>
    <cellStyle name="Millares 139" xfId="6936"/>
    <cellStyle name="Millares 14" xfId="6937"/>
    <cellStyle name="Millares 140" xfId="6938"/>
    <cellStyle name="Millares 141" xfId="6939"/>
    <cellStyle name="Millares 142" xfId="6940"/>
    <cellStyle name="Millares 143" xfId="6941"/>
    <cellStyle name="Millares 144" xfId="6942"/>
    <cellStyle name="Millares 145" xfId="6943"/>
    <cellStyle name="Millares 146" xfId="6944"/>
    <cellStyle name="Millares 147" xfId="6945"/>
    <cellStyle name="Millares 147 2" xfId="6946"/>
    <cellStyle name="Millares 147 2 2" xfId="6947"/>
    <cellStyle name="Millares 147 2 3" xfId="6948"/>
    <cellStyle name="Millares 147 3" xfId="6949"/>
    <cellStyle name="Millares 147 4" xfId="6950"/>
    <cellStyle name="Millares 148" xfId="6951"/>
    <cellStyle name="Millares 148 2" xfId="6952"/>
    <cellStyle name="Millares 148 2 2" xfId="6953"/>
    <cellStyle name="Millares 148 2 3" xfId="6954"/>
    <cellStyle name="Millares 148 3" xfId="6955"/>
    <cellStyle name="Millares 148 4" xfId="6956"/>
    <cellStyle name="Millares 149" xfId="6957"/>
    <cellStyle name="Millares 149 2" xfId="6958"/>
    <cellStyle name="Millares 149 2 2" xfId="6959"/>
    <cellStyle name="Millares 149 2 3" xfId="6960"/>
    <cellStyle name="Millares 149 3" xfId="6961"/>
    <cellStyle name="Millares 149 4" xfId="6962"/>
    <cellStyle name="Millares 15" xfId="6963"/>
    <cellStyle name="Millares 150" xfId="6964"/>
    <cellStyle name="Millares 150 2" xfId="6965"/>
    <cellStyle name="Millares 150 2 2" xfId="6966"/>
    <cellStyle name="Millares 150 2 3" xfId="6967"/>
    <cellStyle name="Millares 150 3" xfId="6968"/>
    <cellStyle name="Millares 150 4" xfId="6969"/>
    <cellStyle name="Millares 151" xfId="6970"/>
    <cellStyle name="Millares 151 2" xfId="6971"/>
    <cellStyle name="Millares 151 2 2" xfId="6972"/>
    <cellStyle name="Millares 151 2 3" xfId="6973"/>
    <cellStyle name="Millares 151 3" xfId="6974"/>
    <cellStyle name="Millares 151 4" xfId="6975"/>
    <cellStyle name="Millares 152" xfId="6976"/>
    <cellStyle name="Millares 152 2" xfId="6977"/>
    <cellStyle name="Millares 152 3" xfId="6978"/>
    <cellStyle name="Millares 153" xfId="6979"/>
    <cellStyle name="Millares 153 2" xfId="6980"/>
    <cellStyle name="Millares 153 3" xfId="6981"/>
    <cellStyle name="Millares 154" xfId="6982"/>
    <cellStyle name="Millares 154 2" xfId="6983"/>
    <cellStyle name="Millares 154 3" xfId="6984"/>
    <cellStyle name="Millares 155" xfId="6985"/>
    <cellStyle name="Millares 155 2" xfId="6986"/>
    <cellStyle name="Millares 155 3" xfId="6987"/>
    <cellStyle name="Millares 156" xfId="6988"/>
    <cellStyle name="Millares 156 2" xfId="6989"/>
    <cellStyle name="Millares 156 3" xfId="6990"/>
    <cellStyle name="Millares 157" xfId="6991"/>
    <cellStyle name="Millares 157 2" xfId="6992"/>
    <cellStyle name="Millares 157 3" xfId="6993"/>
    <cellStyle name="Millares 158" xfId="6994"/>
    <cellStyle name="Millares 158 2" xfId="6995"/>
    <cellStyle name="Millares 158 3" xfId="6996"/>
    <cellStyle name="Millares 159" xfId="6997"/>
    <cellStyle name="Millares 159 2" xfId="6998"/>
    <cellStyle name="Millares 159 3" xfId="6999"/>
    <cellStyle name="Millares 16" xfId="7000"/>
    <cellStyle name="Millares 160" xfId="7001"/>
    <cellStyle name="Millares 160 2" xfId="7002"/>
    <cellStyle name="Millares 160 3" xfId="7003"/>
    <cellStyle name="Millares 161" xfId="7004"/>
    <cellStyle name="Millares 161 2" xfId="7005"/>
    <cellStyle name="Millares 161 3" xfId="7006"/>
    <cellStyle name="Millares 162" xfId="7007"/>
    <cellStyle name="Millares 163" xfId="7008"/>
    <cellStyle name="Millares 164" xfId="7009"/>
    <cellStyle name="Millares 165" xfId="7010"/>
    <cellStyle name="Millares 166" xfId="7011"/>
    <cellStyle name="Millares 167" xfId="7012"/>
    <cellStyle name="Millares 168" xfId="7013"/>
    <cellStyle name="Millares 169" xfId="7014"/>
    <cellStyle name="Millares 17" xfId="7015"/>
    <cellStyle name="Millares 170" xfId="7016"/>
    <cellStyle name="Millares 171" xfId="7017"/>
    <cellStyle name="Millares 172" xfId="7018"/>
    <cellStyle name="Millares 173" xfId="7019"/>
    <cellStyle name="Millares 174" xfId="7020"/>
    <cellStyle name="Millares 18" xfId="7021"/>
    <cellStyle name="Millares 19" xfId="7022"/>
    <cellStyle name="Millares 19 2" xfId="7023"/>
    <cellStyle name="Millares 19 2 2" xfId="7024"/>
    <cellStyle name="Millares 19 2 2 2" xfId="7025"/>
    <cellStyle name="Millares 19 2 2 3" xfId="7026"/>
    <cellStyle name="Millares 19 2 3" xfId="7027"/>
    <cellStyle name="Millares 19 2 4" xfId="7028"/>
    <cellStyle name="Millares 2 10" xfId="7029"/>
    <cellStyle name="Millares 2 10 2" xfId="7030"/>
    <cellStyle name="Millares 2 10 2 2" xfId="7031"/>
    <cellStyle name="Millares 2 10 3" xfId="7032"/>
    <cellStyle name="Millares 2 10 4" xfId="7033"/>
    <cellStyle name="Millares 2 11" xfId="7034"/>
    <cellStyle name="Millares 2 11 2" xfId="7035"/>
    <cellStyle name="Millares 2 12" xfId="7036"/>
    <cellStyle name="Millares 2 13" xfId="7037"/>
    <cellStyle name="Millares 2 2 3" xfId="7038"/>
    <cellStyle name="Millares 2 2 3 10" xfId="7039"/>
    <cellStyle name="Millares 2 2 3 10 2" xfId="7040"/>
    <cellStyle name="Millares 2 2 3 10 2 2" xfId="7041"/>
    <cellStyle name="Millares 2 2 3 10 2 3" xfId="7042"/>
    <cellStyle name="Millares 2 2 3 10 3" xfId="7043"/>
    <cellStyle name="Millares 2 2 3 10 4" xfId="7044"/>
    <cellStyle name="Millares 2 2 3 11" xfId="7045"/>
    <cellStyle name="Millares 2 2 3 11 2" xfId="7046"/>
    <cellStyle name="Millares 2 2 3 11 3" xfId="7047"/>
    <cellStyle name="Millares 2 2 3 12" xfId="7048"/>
    <cellStyle name="Millares 2 2 3 13" xfId="7049"/>
    <cellStyle name="Millares 2 2 3 2" xfId="7050"/>
    <cellStyle name="Millares 2 2 3 2 10" xfId="7051"/>
    <cellStyle name="Millares 2 2 3 2 10 2" xfId="7052"/>
    <cellStyle name="Millares 2 2 3 2 10 3" xfId="7053"/>
    <cellStyle name="Millares 2 2 3 2 11" xfId="7054"/>
    <cellStyle name="Millares 2 2 3 2 12" xfId="7055"/>
    <cellStyle name="Millares 2 2 3 2 2" xfId="7056"/>
    <cellStyle name="Millares 2 2 3 2 2 2" xfId="7057"/>
    <cellStyle name="Millares 2 2 3 2 2 2 2" xfId="7058"/>
    <cellStyle name="Millares 2 2 3 2 2 2 2 2" xfId="7059"/>
    <cellStyle name="Millares 2 2 3 2 2 2 2 2 2" xfId="7060"/>
    <cellStyle name="Millares 2 2 3 2 2 2 2 2 2 2" xfId="7061"/>
    <cellStyle name="Millares 2 2 3 2 2 2 2 2 2 3" xfId="7062"/>
    <cellStyle name="Millares 2 2 3 2 2 2 2 2 3" xfId="7063"/>
    <cellStyle name="Millares 2 2 3 2 2 2 2 2 4" xfId="7064"/>
    <cellStyle name="Millares 2 2 3 2 2 2 2 3" xfId="7065"/>
    <cellStyle name="Millares 2 2 3 2 2 2 2 3 2" xfId="7066"/>
    <cellStyle name="Millares 2 2 3 2 2 2 2 3 3" xfId="7067"/>
    <cellStyle name="Millares 2 2 3 2 2 2 2 4" xfId="7068"/>
    <cellStyle name="Millares 2 2 3 2 2 2 2 5" xfId="7069"/>
    <cellStyle name="Millares 2 2 3 2 2 2 3" xfId="7070"/>
    <cellStyle name="Millares 2 2 3 2 2 2 3 2" xfId="7071"/>
    <cellStyle name="Millares 2 2 3 2 2 2 3 2 2" xfId="7072"/>
    <cellStyle name="Millares 2 2 3 2 2 2 3 2 3" xfId="7073"/>
    <cellStyle name="Millares 2 2 3 2 2 2 3 3" xfId="7074"/>
    <cellStyle name="Millares 2 2 3 2 2 2 3 4" xfId="7075"/>
    <cellStyle name="Millares 2 2 3 2 2 2 4" xfId="7076"/>
    <cellStyle name="Millares 2 2 3 2 2 2 4 2" xfId="7077"/>
    <cellStyle name="Millares 2 2 3 2 2 2 4 2 2" xfId="7078"/>
    <cellStyle name="Millares 2 2 3 2 2 2 4 2 3" xfId="7079"/>
    <cellStyle name="Millares 2 2 3 2 2 2 4 3" xfId="7080"/>
    <cellStyle name="Millares 2 2 3 2 2 2 4 4" xfId="7081"/>
    <cellStyle name="Millares 2 2 3 2 2 2 5" xfId="7082"/>
    <cellStyle name="Millares 2 2 3 2 2 2 5 2" xfId="7083"/>
    <cellStyle name="Millares 2 2 3 2 2 2 5 2 2" xfId="7084"/>
    <cellStyle name="Millares 2 2 3 2 2 2 5 2 3" xfId="7085"/>
    <cellStyle name="Millares 2 2 3 2 2 2 5 3" xfId="7086"/>
    <cellStyle name="Millares 2 2 3 2 2 2 5 4" xfId="7087"/>
    <cellStyle name="Millares 2 2 3 2 2 2 6" xfId="7088"/>
    <cellStyle name="Millares 2 2 3 2 2 2 6 2" xfId="7089"/>
    <cellStyle name="Millares 2 2 3 2 2 2 6 3" xfId="7090"/>
    <cellStyle name="Millares 2 2 3 2 2 2 7" xfId="7091"/>
    <cellStyle name="Millares 2 2 3 2 2 2 8" xfId="7092"/>
    <cellStyle name="Millares 2 2 3 2 2 3" xfId="7093"/>
    <cellStyle name="Millares 2 2 3 2 2 3 2" xfId="7094"/>
    <cellStyle name="Millares 2 2 3 2 2 3 2 2" xfId="7095"/>
    <cellStyle name="Millares 2 2 3 2 2 3 2 2 2" xfId="7096"/>
    <cellStyle name="Millares 2 2 3 2 2 3 2 2 3" xfId="7097"/>
    <cellStyle name="Millares 2 2 3 2 2 3 2 3" xfId="7098"/>
    <cellStyle name="Millares 2 2 3 2 2 3 2 4" xfId="7099"/>
    <cellStyle name="Millares 2 2 3 2 2 3 3" xfId="7100"/>
    <cellStyle name="Millares 2 2 3 2 2 3 3 2" xfId="7101"/>
    <cellStyle name="Millares 2 2 3 2 2 3 3 3" xfId="7102"/>
    <cellStyle name="Millares 2 2 3 2 2 3 4" xfId="7103"/>
    <cellStyle name="Millares 2 2 3 2 2 3 5" xfId="7104"/>
    <cellStyle name="Millares 2 2 3 2 2 4" xfId="7105"/>
    <cellStyle name="Millares 2 2 3 2 2 4 2" xfId="7106"/>
    <cellStyle name="Millares 2 2 3 2 2 4 2 2" xfId="7107"/>
    <cellStyle name="Millares 2 2 3 2 2 4 2 3" xfId="7108"/>
    <cellStyle name="Millares 2 2 3 2 2 4 3" xfId="7109"/>
    <cellStyle name="Millares 2 2 3 2 2 4 4" xfId="7110"/>
    <cellStyle name="Millares 2 2 3 2 2 5" xfId="7111"/>
    <cellStyle name="Millares 2 2 3 2 2 5 2" xfId="7112"/>
    <cellStyle name="Millares 2 2 3 2 2 5 2 2" xfId="7113"/>
    <cellStyle name="Millares 2 2 3 2 2 5 2 3" xfId="7114"/>
    <cellStyle name="Millares 2 2 3 2 2 5 3" xfId="7115"/>
    <cellStyle name="Millares 2 2 3 2 2 5 4" xfId="7116"/>
    <cellStyle name="Millares 2 2 3 2 2 6" xfId="7117"/>
    <cellStyle name="Millares 2 2 3 2 2 6 2" xfId="7118"/>
    <cellStyle name="Millares 2 2 3 2 2 6 2 2" xfId="7119"/>
    <cellStyle name="Millares 2 2 3 2 2 6 2 3" xfId="7120"/>
    <cellStyle name="Millares 2 2 3 2 2 6 3" xfId="7121"/>
    <cellStyle name="Millares 2 2 3 2 2 6 4" xfId="7122"/>
    <cellStyle name="Millares 2 2 3 2 2 7" xfId="7123"/>
    <cellStyle name="Millares 2 2 3 2 2 7 2" xfId="7124"/>
    <cellStyle name="Millares 2 2 3 2 2 7 3" xfId="7125"/>
    <cellStyle name="Millares 2 2 3 2 2 8" xfId="7126"/>
    <cellStyle name="Millares 2 2 3 2 2 9" xfId="7127"/>
    <cellStyle name="Millares 2 2 3 2 3" xfId="7128"/>
    <cellStyle name="Millares 2 2 3 2 3 2" xfId="7129"/>
    <cellStyle name="Millares 2 2 3 2 3 2 2" xfId="7130"/>
    <cellStyle name="Millares 2 2 3 2 3 2 2 2" xfId="7131"/>
    <cellStyle name="Millares 2 2 3 2 3 2 2 2 2" xfId="7132"/>
    <cellStyle name="Millares 2 2 3 2 3 2 2 2 3" xfId="7133"/>
    <cellStyle name="Millares 2 2 3 2 3 2 2 3" xfId="7134"/>
    <cellStyle name="Millares 2 2 3 2 3 2 2 4" xfId="7135"/>
    <cellStyle name="Millares 2 2 3 2 3 2 3" xfId="7136"/>
    <cellStyle name="Millares 2 2 3 2 3 2 3 2" xfId="7137"/>
    <cellStyle name="Millares 2 2 3 2 3 2 3 3" xfId="7138"/>
    <cellStyle name="Millares 2 2 3 2 3 2 4" xfId="7139"/>
    <cellStyle name="Millares 2 2 3 2 3 2 5" xfId="7140"/>
    <cellStyle name="Millares 2 2 3 2 3 3" xfId="7141"/>
    <cellStyle name="Millares 2 2 3 2 3 3 2" xfId="7142"/>
    <cellStyle name="Millares 2 2 3 2 3 3 2 2" xfId="7143"/>
    <cellStyle name="Millares 2 2 3 2 3 3 2 3" xfId="7144"/>
    <cellStyle name="Millares 2 2 3 2 3 3 3" xfId="7145"/>
    <cellStyle name="Millares 2 2 3 2 3 3 4" xfId="7146"/>
    <cellStyle name="Millares 2 2 3 2 3 4" xfId="7147"/>
    <cellStyle name="Millares 2 2 3 2 3 4 2" xfId="7148"/>
    <cellStyle name="Millares 2 2 3 2 3 4 2 2" xfId="7149"/>
    <cellStyle name="Millares 2 2 3 2 3 4 2 3" xfId="7150"/>
    <cellStyle name="Millares 2 2 3 2 3 4 3" xfId="7151"/>
    <cellStyle name="Millares 2 2 3 2 3 4 4" xfId="7152"/>
    <cellStyle name="Millares 2 2 3 2 3 5" xfId="7153"/>
    <cellStyle name="Millares 2 2 3 2 3 5 2" xfId="7154"/>
    <cellStyle name="Millares 2 2 3 2 3 5 2 2" xfId="7155"/>
    <cellStyle name="Millares 2 2 3 2 3 5 2 3" xfId="7156"/>
    <cellStyle name="Millares 2 2 3 2 3 5 3" xfId="7157"/>
    <cellStyle name="Millares 2 2 3 2 3 5 4" xfId="7158"/>
    <cellStyle name="Millares 2 2 3 2 3 6" xfId="7159"/>
    <cellStyle name="Millares 2 2 3 2 3 6 2" xfId="7160"/>
    <cellStyle name="Millares 2 2 3 2 3 6 3" xfId="7161"/>
    <cellStyle name="Millares 2 2 3 2 3 7" xfId="7162"/>
    <cellStyle name="Millares 2 2 3 2 3 8" xfId="7163"/>
    <cellStyle name="Millares 2 2 3 2 4" xfId="7164"/>
    <cellStyle name="Millares 2 2 3 2 4 2" xfId="7165"/>
    <cellStyle name="Millares 2 2 3 2 4 2 2" xfId="7166"/>
    <cellStyle name="Millares 2 2 3 2 4 2 2 2" xfId="7167"/>
    <cellStyle name="Millares 2 2 3 2 4 2 2 3" xfId="7168"/>
    <cellStyle name="Millares 2 2 3 2 4 2 3" xfId="7169"/>
    <cellStyle name="Millares 2 2 3 2 4 2 4" xfId="7170"/>
    <cellStyle name="Millares 2 2 3 2 4 3" xfId="7171"/>
    <cellStyle name="Millares 2 2 3 2 4 3 2" xfId="7172"/>
    <cellStyle name="Millares 2 2 3 2 4 3 2 2" xfId="7173"/>
    <cellStyle name="Millares 2 2 3 2 4 3 2 3" xfId="7174"/>
    <cellStyle name="Millares 2 2 3 2 4 3 3" xfId="7175"/>
    <cellStyle name="Millares 2 2 3 2 4 3 4" xfId="7176"/>
    <cellStyle name="Millares 2 2 3 2 4 4" xfId="7177"/>
    <cellStyle name="Millares 2 2 3 2 4 4 2" xfId="7178"/>
    <cellStyle name="Millares 2 2 3 2 4 4 3" xfId="7179"/>
    <cellStyle name="Millares 2 2 3 2 4 5" xfId="7180"/>
    <cellStyle name="Millares 2 2 3 2 4 6" xfId="7181"/>
    <cellStyle name="Millares 2 2 3 2 5" xfId="7182"/>
    <cellStyle name="Millares 2 2 3 2 5 2" xfId="7183"/>
    <cellStyle name="Millares 2 2 3 2 5 2 2" xfId="7184"/>
    <cellStyle name="Millares 2 2 3 2 5 2 3" xfId="7185"/>
    <cellStyle name="Millares 2 2 3 2 5 3" xfId="7186"/>
    <cellStyle name="Millares 2 2 3 2 5 4" xfId="7187"/>
    <cellStyle name="Millares 2 2 3 2 6" xfId="7188"/>
    <cellStyle name="Millares 2 2 3 2 6 2" xfId="7189"/>
    <cellStyle name="Millares 2 2 3 2 6 2 2" xfId="7190"/>
    <cellStyle name="Millares 2 2 3 2 6 2 3" xfId="7191"/>
    <cellStyle name="Millares 2 2 3 2 6 3" xfId="7192"/>
    <cellStyle name="Millares 2 2 3 2 6 4" xfId="7193"/>
    <cellStyle name="Millares 2 2 3 2 7" xfId="7194"/>
    <cellStyle name="Millares 2 2 3 2 7 2" xfId="7195"/>
    <cellStyle name="Millares 2 2 3 2 7 2 2" xfId="7196"/>
    <cellStyle name="Millares 2 2 3 2 7 2 3" xfId="7197"/>
    <cellStyle name="Millares 2 2 3 2 7 3" xfId="7198"/>
    <cellStyle name="Millares 2 2 3 2 7 4" xfId="7199"/>
    <cellStyle name="Millares 2 2 3 2 8" xfId="7200"/>
    <cellStyle name="Millares 2 2 3 2 8 2" xfId="7201"/>
    <cellStyle name="Millares 2 2 3 2 8 2 2" xfId="7202"/>
    <cellStyle name="Millares 2 2 3 2 8 2 3" xfId="7203"/>
    <cellStyle name="Millares 2 2 3 2 8 3" xfId="7204"/>
    <cellStyle name="Millares 2 2 3 2 8 4" xfId="7205"/>
    <cellStyle name="Millares 2 2 3 2 9" xfId="7206"/>
    <cellStyle name="Millares 2 2 3 2 9 2" xfId="7207"/>
    <cellStyle name="Millares 2 2 3 2 9 2 2" xfId="7208"/>
    <cellStyle name="Millares 2 2 3 2 9 2 3" xfId="7209"/>
    <cellStyle name="Millares 2 2 3 2 9 3" xfId="7210"/>
    <cellStyle name="Millares 2 2 3 2 9 4" xfId="7211"/>
    <cellStyle name="Millares 2 2 3 3" xfId="7212"/>
    <cellStyle name="Millares 2 2 3 3 2" xfId="7213"/>
    <cellStyle name="Millares 2 2 3 3 2 2" xfId="7214"/>
    <cellStyle name="Millares 2 2 3 3 2 2 2" xfId="7215"/>
    <cellStyle name="Millares 2 2 3 3 2 2 2 2" xfId="7216"/>
    <cellStyle name="Millares 2 2 3 3 2 2 2 2 2" xfId="7217"/>
    <cellStyle name="Millares 2 2 3 3 2 2 2 2 3" xfId="7218"/>
    <cellStyle name="Millares 2 2 3 3 2 2 2 3" xfId="7219"/>
    <cellStyle name="Millares 2 2 3 3 2 2 2 4" xfId="7220"/>
    <cellStyle name="Millares 2 2 3 3 2 2 3" xfId="7221"/>
    <cellStyle name="Millares 2 2 3 3 2 2 3 2" xfId="7222"/>
    <cellStyle name="Millares 2 2 3 3 2 2 3 3" xfId="7223"/>
    <cellStyle name="Millares 2 2 3 3 2 2 4" xfId="7224"/>
    <cellStyle name="Millares 2 2 3 3 2 2 5" xfId="7225"/>
    <cellStyle name="Millares 2 2 3 3 2 3" xfId="7226"/>
    <cellStyle name="Millares 2 2 3 3 2 3 2" xfId="7227"/>
    <cellStyle name="Millares 2 2 3 3 2 3 2 2" xfId="7228"/>
    <cellStyle name="Millares 2 2 3 3 2 3 2 3" xfId="7229"/>
    <cellStyle name="Millares 2 2 3 3 2 3 3" xfId="7230"/>
    <cellStyle name="Millares 2 2 3 3 2 3 4" xfId="7231"/>
    <cellStyle name="Millares 2 2 3 3 2 4" xfId="7232"/>
    <cellStyle name="Millares 2 2 3 3 2 4 2" xfId="7233"/>
    <cellStyle name="Millares 2 2 3 3 2 4 2 2" xfId="7234"/>
    <cellStyle name="Millares 2 2 3 3 2 4 2 3" xfId="7235"/>
    <cellStyle name="Millares 2 2 3 3 2 4 3" xfId="7236"/>
    <cellStyle name="Millares 2 2 3 3 2 4 4" xfId="7237"/>
    <cellStyle name="Millares 2 2 3 3 2 5" xfId="7238"/>
    <cellStyle name="Millares 2 2 3 3 2 5 2" xfId="7239"/>
    <cellStyle name="Millares 2 2 3 3 2 5 2 2" xfId="7240"/>
    <cellStyle name="Millares 2 2 3 3 2 5 2 3" xfId="7241"/>
    <cellStyle name="Millares 2 2 3 3 2 5 3" xfId="7242"/>
    <cellStyle name="Millares 2 2 3 3 2 5 4" xfId="7243"/>
    <cellStyle name="Millares 2 2 3 3 2 6" xfId="7244"/>
    <cellStyle name="Millares 2 2 3 3 2 6 2" xfId="7245"/>
    <cellStyle name="Millares 2 2 3 3 2 6 3" xfId="7246"/>
    <cellStyle name="Millares 2 2 3 3 2 7" xfId="7247"/>
    <cellStyle name="Millares 2 2 3 3 2 8" xfId="7248"/>
    <cellStyle name="Millares 2 2 3 3 3" xfId="7249"/>
    <cellStyle name="Millares 2 2 3 3 3 2" xfId="7250"/>
    <cellStyle name="Millares 2 2 3 3 3 2 2" xfId="7251"/>
    <cellStyle name="Millares 2 2 3 3 3 2 2 2" xfId="7252"/>
    <cellStyle name="Millares 2 2 3 3 3 2 2 3" xfId="7253"/>
    <cellStyle name="Millares 2 2 3 3 3 2 3" xfId="7254"/>
    <cellStyle name="Millares 2 2 3 3 3 2 4" xfId="7255"/>
    <cellStyle name="Millares 2 2 3 3 3 3" xfId="7256"/>
    <cellStyle name="Millares 2 2 3 3 3 3 2" xfId="7257"/>
    <cellStyle name="Millares 2 2 3 3 3 3 3" xfId="7258"/>
    <cellStyle name="Millares 2 2 3 3 3 4" xfId="7259"/>
    <cellStyle name="Millares 2 2 3 3 3 5" xfId="7260"/>
    <cellStyle name="Millares 2 2 3 3 4" xfId="7261"/>
    <cellStyle name="Millares 2 2 3 3 4 2" xfId="7262"/>
    <cellStyle name="Millares 2 2 3 3 4 2 2" xfId="7263"/>
    <cellStyle name="Millares 2 2 3 3 4 2 3" xfId="7264"/>
    <cellStyle name="Millares 2 2 3 3 4 3" xfId="7265"/>
    <cellStyle name="Millares 2 2 3 3 4 4" xfId="7266"/>
    <cellStyle name="Millares 2 2 3 3 5" xfId="7267"/>
    <cellStyle name="Millares 2 2 3 3 5 2" xfId="7268"/>
    <cellStyle name="Millares 2 2 3 3 5 2 2" xfId="7269"/>
    <cellStyle name="Millares 2 2 3 3 5 2 3" xfId="7270"/>
    <cellStyle name="Millares 2 2 3 3 5 3" xfId="7271"/>
    <cellStyle name="Millares 2 2 3 3 5 4" xfId="7272"/>
    <cellStyle name="Millares 2 2 3 3 6" xfId="7273"/>
    <cellStyle name="Millares 2 2 3 3 6 2" xfId="7274"/>
    <cellStyle name="Millares 2 2 3 3 6 2 2" xfId="7275"/>
    <cellStyle name="Millares 2 2 3 3 6 2 3" xfId="7276"/>
    <cellStyle name="Millares 2 2 3 3 6 3" xfId="7277"/>
    <cellStyle name="Millares 2 2 3 3 6 4" xfId="7278"/>
    <cellStyle name="Millares 2 2 3 3 7" xfId="7279"/>
    <cellStyle name="Millares 2 2 3 3 7 2" xfId="7280"/>
    <cellStyle name="Millares 2 2 3 3 7 3" xfId="7281"/>
    <cellStyle name="Millares 2 2 3 3 8" xfId="7282"/>
    <cellStyle name="Millares 2 2 3 3 9" xfId="7283"/>
    <cellStyle name="Millares 2 2 3 4" xfId="7284"/>
    <cellStyle name="Millares 2 2 3 4 2" xfId="7285"/>
    <cellStyle name="Millares 2 2 3 4 2 2" xfId="7286"/>
    <cellStyle name="Millares 2 2 3 4 2 2 2" xfId="7287"/>
    <cellStyle name="Millares 2 2 3 4 2 2 2 2" xfId="7288"/>
    <cellStyle name="Millares 2 2 3 4 2 2 2 3" xfId="7289"/>
    <cellStyle name="Millares 2 2 3 4 2 2 3" xfId="7290"/>
    <cellStyle name="Millares 2 2 3 4 2 2 4" xfId="7291"/>
    <cellStyle name="Millares 2 2 3 4 2 3" xfId="7292"/>
    <cellStyle name="Millares 2 2 3 4 2 3 2" xfId="7293"/>
    <cellStyle name="Millares 2 2 3 4 2 3 3" xfId="7294"/>
    <cellStyle name="Millares 2 2 3 4 2 4" xfId="7295"/>
    <cellStyle name="Millares 2 2 3 4 2 5" xfId="7296"/>
    <cellStyle name="Millares 2 2 3 4 3" xfId="7297"/>
    <cellStyle name="Millares 2 2 3 4 3 2" xfId="7298"/>
    <cellStyle name="Millares 2 2 3 4 3 2 2" xfId="7299"/>
    <cellStyle name="Millares 2 2 3 4 3 2 3" xfId="7300"/>
    <cellStyle name="Millares 2 2 3 4 3 3" xfId="7301"/>
    <cellStyle name="Millares 2 2 3 4 3 4" xfId="7302"/>
    <cellStyle name="Millares 2 2 3 4 4" xfId="7303"/>
    <cellStyle name="Millares 2 2 3 4 4 2" xfId="7304"/>
    <cellStyle name="Millares 2 2 3 4 4 2 2" xfId="7305"/>
    <cellStyle name="Millares 2 2 3 4 4 2 3" xfId="7306"/>
    <cellStyle name="Millares 2 2 3 4 4 3" xfId="7307"/>
    <cellStyle name="Millares 2 2 3 4 4 4" xfId="7308"/>
    <cellStyle name="Millares 2 2 3 4 5" xfId="7309"/>
    <cellStyle name="Millares 2 2 3 4 5 2" xfId="7310"/>
    <cellStyle name="Millares 2 2 3 4 5 2 2" xfId="7311"/>
    <cellStyle name="Millares 2 2 3 4 5 2 3" xfId="7312"/>
    <cellStyle name="Millares 2 2 3 4 5 3" xfId="7313"/>
    <cellStyle name="Millares 2 2 3 4 5 4" xfId="7314"/>
    <cellStyle name="Millares 2 2 3 4 6" xfId="7315"/>
    <cellStyle name="Millares 2 2 3 4 6 2" xfId="7316"/>
    <cellStyle name="Millares 2 2 3 4 6 3" xfId="7317"/>
    <cellStyle name="Millares 2 2 3 4 7" xfId="7318"/>
    <cellStyle name="Millares 2 2 3 4 8" xfId="7319"/>
    <cellStyle name="Millares 2 2 3 5" xfId="7320"/>
    <cellStyle name="Millares 2 2 3 5 2" xfId="7321"/>
    <cellStyle name="Millares 2 2 3 5 2 2" xfId="7322"/>
    <cellStyle name="Millares 2 2 3 5 2 2 2" xfId="7323"/>
    <cellStyle name="Millares 2 2 3 5 2 2 3" xfId="7324"/>
    <cellStyle name="Millares 2 2 3 5 2 3" xfId="7325"/>
    <cellStyle name="Millares 2 2 3 5 2 4" xfId="7326"/>
    <cellStyle name="Millares 2 2 3 5 3" xfId="7327"/>
    <cellStyle name="Millares 2 2 3 5 3 2" xfId="7328"/>
    <cellStyle name="Millares 2 2 3 5 3 2 2" xfId="7329"/>
    <cellStyle name="Millares 2 2 3 5 3 2 3" xfId="7330"/>
    <cellStyle name="Millares 2 2 3 5 3 3" xfId="7331"/>
    <cellStyle name="Millares 2 2 3 5 3 4" xfId="7332"/>
    <cellStyle name="Millares 2 2 3 5 4" xfId="7333"/>
    <cellStyle name="Millares 2 2 3 5 4 2" xfId="7334"/>
    <cellStyle name="Millares 2 2 3 5 4 3" xfId="7335"/>
    <cellStyle name="Millares 2 2 3 5 5" xfId="7336"/>
    <cellStyle name="Millares 2 2 3 5 6" xfId="7337"/>
    <cellStyle name="Millares 2 2 3 6" xfId="7338"/>
    <cellStyle name="Millares 2 2 3 6 2" xfId="7339"/>
    <cellStyle name="Millares 2 2 3 6 2 2" xfId="7340"/>
    <cellStyle name="Millares 2 2 3 6 2 3" xfId="7341"/>
    <cellStyle name="Millares 2 2 3 6 3" xfId="7342"/>
    <cellStyle name="Millares 2 2 3 6 4" xfId="7343"/>
    <cellStyle name="Millares 2 2 3 7" xfId="7344"/>
    <cellStyle name="Millares 2 2 3 7 2" xfId="7345"/>
    <cellStyle name="Millares 2 2 3 7 2 2" xfId="7346"/>
    <cellStyle name="Millares 2 2 3 7 2 3" xfId="7347"/>
    <cellStyle name="Millares 2 2 3 7 3" xfId="7348"/>
    <cellStyle name="Millares 2 2 3 7 4" xfId="7349"/>
    <cellStyle name="Millares 2 2 3 8" xfId="7350"/>
    <cellStyle name="Millares 2 2 3 8 2" xfId="7351"/>
    <cellStyle name="Millares 2 2 3 8 2 2" xfId="7352"/>
    <cellStyle name="Millares 2 2 3 8 2 3" xfId="7353"/>
    <cellStyle name="Millares 2 2 3 8 3" xfId="7354"/>
    <cellStyle name="Millares 2 2 3 8 4" xfId="7355"/>
    <cellStyle name="Millares 2 2 3 9" xfId="7356"/>
    <cellStyle name="Millares 2 2 3 9 2" xfId="7357"/>
    <cellStyle name="Millares 2 2 3 9 2 2" xfId="7358"/>
    <cellStyle name="Millares 2 2 3 9 2 3" xfId="7359"/>
    <cellStyle name="Millares 2 2 3 9 3" xfId="7360"/>
    <cellStyle name="Millares 2 2 3 9 4" xfId="7361"/>
    <cellStyle name="Millares 2 3 10" xfId="7362"/>
    <cellStyle name="Millares 2 3 10 2" xfId="7363"/>
    <cellStyle name="Millares 2 3 10 2 2" xfId="7364"/>
    <cellStyle name="Millares 2 3 10 2 3" xfId="7365"/>
    <cellStyle name="Millares 2 3 10 3" xfId="7366"/>
    <cellStyle name="Millares 2 3 10 4" xfId="7367"/>
    <cellStyle name="Millares 2 3 11" xfId="7368"/>
    <cellStyle name="Millares 2 3 11 2" xfId="7369"/>
    <cellStyle name="Millares 2 3 11 2 2" xfId="7370"/>
    <cellStyle name="Millares 2 3 11 2 3" xfId="7371"/>
    <cellStyle name="Millares 2 3 11 3" xfId="7372"/>
    <cellStyle name="Millares 2 3 11 4" xfId="7373"/>
    <cellStyle name="Millares 2 3 12" xfId="7374"/>
    <cellStyle name="Millares 2 3 12 2" xfId="7375"/>
    <cellStyle name="Millares 2 3 12 2 2" xfId="7376"/>
    <cellStyle name="Millares 2 3 12 2 3" xfId="7377"/>
    <cellStyle name="Millares 2 3 12 3" xfId="7378"/>
    <cellStyle name="Millares 2 3 12 4" xfId="7379"/>
    <cellStyle name="Millares 2 3 13" xfId="7380"/>
    <cellStyle name="Millares 2 3 13 2" xfId="7381"/>
    <cellStyle name="Millares 2 3 13 3" xfId="7382"/>
    <cellStyle name="Millares 2 3 14" xfId="7383"/>
    <cellStyle name="Millares 2 3 15" xfId="7384"/>
    <cellStyle name="Millares 2 3 2 10" xfId="7385"/>
    <cellStyle name="Millares 2 3 2 10 2" xfId="7386"/>
    <cellStyle name="Millares 2 3 2 10 2 2" xfId="7387"/>
    <cellStyle name="Millares 2 3 2 10 2 3" xfId="7388"/>
    <cellStyle name="Millares 2 3 2 10 3" xfId="7389"/>
    <cellStyle name="Millares 2 3 2 10 4" xfId="7390"/>
    <cellStyle name="Millares 2 3 2 11" xfId="7391"/>
    <cellStyle name="Millares 2 3 2 11 2" xfId="7392"/>
    <cellStyle name="Millares 2 3 2 11 2 2" xfId="7393"/>
    <cellStyle name="Millares 2 3 2 11 2 3" xfId="7394"/>
    <cellStyle name="Millares 2 3 2 11 3" xfId="7395"/>
    <cellStyle name="Millares 2 3 2 11 4" xfId="7396"/>
    <cellStyle name="Millares 2 3 2 12" xfId="7397"/>
    <cellStyle name="Millares 2 3 2 12 2" xfId="7398"/>
    <cellStyle name="Millares 2 3 2 12 2 2" xfId="7399"/>
    <cellStyle name="Millares 2 3 2 12 2 3" xfId="7400"/>
    <cellStyle name="Millares 2 3 2 12 3" xfId="7401"/>
    <cellStyle name="Millares 2 3 2 12 4" xfId="7402"/>
    <cellStyle name="Millares 2 3 2 13" xfId="7403"/>
    <cellStyle name="Millares 2 3 2 13 2" xfId="7404"/>
    <cellStyle name="Millares 2 3 2 13 2 2" xfId="7405"/>
    <cellStyle name="Millares 2 3 2 13 2 3" xfId="7406"/>
    <cellStyle name="Millares 2 3 2 13 3" xfId="7407"/>
    <cellStyle name="Millares 2 3 2 13 4" xfId="7408"/>
    <cellStyle name="Millares 2 3 2 14" xfId="7409"/>
    <cellStyle name="Millares 2 3 2 14 2" xfId="7410"/>
    <cellStyle name="Millares 2 3 2 14 2 2" xfId="7411"/>
    <cellStyle name="Millares 2 3 2 14 2 3" xfId="7412"/>
    <cellStyle name="Millares 2 3 2 14 3" xfId="7413"/>
    <cellStyle name="Millares 2 3 2 14 4" xfId="7414"/>
    <cellStyle name="Millares 2 3 2 15" xfId="7415"/>
    <cellStyle name="Millares 2 3 2 15 2" xfId="7416"/>
    <cellStyle name="Millares 2 3 2 15 3" xfId="7417"/>
    <cellStyle name="Millares 2 3 2 16" xfId="7418"/>
    <cellStyle name="Millares 2 3 2 17" xfId="7419"/>
    <cellStyle name="Millares 2 3 2 2 10" xfId="7420"/>
    <cellStyle name="Millares 2 3 2 2 10 2" xfId="7421"/>
    <cellStyle name="Millares 2 3 2 2 10 2 2" xfId="7422"/>
    <cellStyle name="Millares 2 3 2 2 10 2 3" xfId="7423"/>
    <cellStyle name="Millares 2 3 2 2 10 3" xfId="7424"/>
    <cellStyle name="Millares 2 3 2 2 10 4" xfId="7425"/>
    <cellStyle name="Millares 2 3 2 2 11" xfId="7426"/>
    <cellStyle name="Millares 2 3 2 2 11 2" xfId="7427"/>
    <cellStyle name="Millares 2 3 2 2 11 2 2" xfId="7428"/>
    <cellStyle name="Millares 2 3 2 2 11 2 3" xfId="7429"/>
    <cellStyle name="Millares 2 3 2 2 11 3" xfId="7430"/>
    <cellStyle name="Millares 2 3 2 2 11 4" xfId="7431"/>
    <cellStyle name="Millares 2 3 2 2 12" xfId="7432"/>
    <cellStyle name="Millares 2 3 2 2 12 2" xfId="7433"/>
    <cellStyle name="Millares 2 3 2 2 12 2 2" xfId="7434"/>
    <cellStyle name="Millares 2 3 2 2 12 2 3" xfId="7435"/>
    <cellStyle name="Millares 2 3 2 2 12 3" xfId="7436"/>
    <cellStyle name="Millares 2 3 2 2 12 4" xfId="7437"/>
    <cellStyle name="Millares 2 3 2 2 13" xfId="7438"/>
    <cellStyle name="Millares 2 3 2 2 13 2" xfId="7439"/>
    <cellStyle name="Millares 2 3 2 2 13 3" xfId="7440"/>
    <cellStyle name="Millares 2 3 2 2 14" xfId="7441"/>
    <cellStyle name="Millares 2 3 2 2 15" xfId="7442"/>
    <cellStyle name="Millares 2 3 2 2 2" xfId="7443"/>
    <cellStyle name="Millares 2 3 2 2 2 10" xfId="7444"/>
    <cellStyle name="Millares 2 3 2 2 2 2" xfId="7445"/>
    <cellStyle name="Millares 2 3 2 2 2 2 2" xfId="7446"/>
    <cellStyle name="Millares 2 3 2 2 2 2 2 2" xfId="7447"/>
    <cellStyle name="Millares 2 3 2 2 2 2 2 2 2" xfId="7448"/>
    <cellStyle name="Millares 2 3 2 2 2 2 2 2 2 2" xfId="7449"/>
    <cellStyle name="Millares 2 3 2 2 2 2 2 2 2 2 2" xfId="7450"/>
    <cellStyle name="Millares 2 3 2 2 2 2 2 2 2 2 3" xfId="7451"/>
    <cellStyle name="Millares 2 3 2 2 2 2 2 2 2 3" xfId="7452"/>
    <cellStyle name="Millares 2 3 2 2 2 2 2 2 2 4" xfId="7453"/>
    <cellStyle name="Millares 2 3 2 2 2 2 2 2 3" xfId="7454"/>
    <cellStyle name="Millares 2 3 2 2 2 2 2 2 3 2" xfId="7455"/>
    <cellStyle name="Millares 2 3 2 2 2 2 2 2 3 3" xfId="7456"/>
    <cellStyle name="Millares 2 3 2 2 2 2 2 2 4" xfId="7457"/>
    <cellStyle name="Millares 2 3 2 2 2 2 2 2 5" xfId="7458"/>
    <cellStyle name="Millares 2 3 2 2 2 2 2 3" xfId="7459"/>
    <cellStyle name="Millares 2 3 2 2 2 2 2 3 2" xfId="7460"/>
    <cellStyle name="Millares 2 3 2 2 2 2 2 3 2 2" xfId="7461"/>
    <cellStyle name="Millares 2 3 2 2 2 2 2 3 2 3" xfId="7462"/>
    <cellStyle name="Millares 2 3 2 2 2 2 2 3 3" xfId="7463"/>
    <cellStyle name="Millares 2 3 2 2 2 2 2 3 4" xfId="7464"/>
    <cellStyle name="Millares 2 3 2 2 2 2 2 4" xfId="7465"/>
    <cellStyle name="Millares 2 3 2 2 2 2 2 4 2" xfId="7466"/>
    <cellStyle name="Millares 2 3 2 2 2 2 2 4 2 2" xfId="7467"/>
    <cellStyle name="Millares 2 3 2 2 2 2 2 4 2 3" xfId="7468"/>
    <cellStyle name="Millares 2 3 2 2 2 2 2 4 3" xfId="7469"/>
    <cellStyle name="Millares 2 3 2 2 2 2 2 4 4" xfId="7470"/>
    <cellStyle name="Millares 2 3 2 2 2 2 2 5" xfId="7471"/>
    <cellStyle name="Millares 2 3 2 2 2 2 2 5 2" xfId="7472"/>
    <cellStyle name="Millares 2 3 2 2 2 2 2 5 2 2" xfId="7473"/>
    <cellStyle name="Millares 2 3 2 2 2 2 2 5 2 3" xfId="7474"/>
    <cellStyle name="Millares 2 3 2 2 2 2 2 5 3" xfId="7475"/>
    <cellStyle name="Millares 2 3 2 2 2 2 2 5 4" xfId="7476"/>
    <cellStyle name="Millares 2 3 2 2 2 2 2 6" xfId="7477"/>
    <cellStyle name="Millares 2 3 2 2 2 2 2 6 2" xfId="7478"/>
    <cellStyle name="Millares 2 3 2 2 2 2 2 6 3" xfId="7479"/>
    <cellStyle name="Millares 2 3 2 2 2 2 2 7" xfId="7480"/>
    <cellStyle name="Millares 2 3 2 2 2 2 2 8" xfId="7481"/>
    <cellStyle name="Millares 2 3 2 2 2 2 3" xfId="7482"/>
    <cellStyle name="Millares 2 3 2 2 2 2 3 2" xfId="7483"/>
    <cellStyle name="Millares 2 3 2 2 2 2 3 2 2" xfId="7484"/>
    <cellStyle name="Millares 2 3 2 2 2 2 3 2 2 2" xfId="7485"/>
    <cellStyle name="Millares 2 3 2 2 2 2 3 2 2 3" xfId="7486"/>
    <cellStyle name="Millares 2 3 2 2 2 2 3 2 3" xfId="7487"/>
    <cellStyle name="Millares 2 3 2 2 2 2 3 2 4" xfId="7488"/>
    <cellStyle name="Millares 2 3 2 2 2 2 3 3" xfId="7489"/>
    <cellStyle name="Millares 2 3 2 2 2 2 3 3 2" xfId="7490"/>
    <cellStyle name="Millares 2 3 2 2 2 2 3 3 3" xfId="7491"/>
    <cellStyle name="Millares 2 3 2 2 2 2 3 4" xfId="7492"/>
    <cellStyle name="Millares 2 3 2 2 2 2 3 5" xfId="7493"/>
    <cellStyle name="Millares 2 3 2 2 2 2 4" xfId="7494"/>
    <cellStyle name="Millares 2 3 2 2 2 2 4 2" xfId="7495"/>
    <cellStyle name="Millares 2 3 2 2 2 2 4 2 2" xfId="7496"/>
    <cellStyle name="Millares 2 3 2 2 2 2 4 2 3" xfId="7497"/>
    <cellStyle name="Millares 2 3 2 2 2 2 4 3" xfId="7498"/>
    <cellStyle name="Millares 2 3 2 2 2 2 4 4" xfId="7499"/>
    <cellStyle name="Millares 2 3 2 2 2 2 5" xfId="7500"/>
    <cellStyle name="Millares 2 3 2 2 2 2 5 2" xfId="7501"/>
    <cellStyle name="Millares 2 3 2 2 2 2 5 2 2" xfId="7502"/>
    <cellStyle name="Millares 2 3 2 2 2 2 5 2 3" xfId="7503"/>
    <cellStyle name="Millares 2 3 2 2 2 2 5 3" xfId="7504"/>
    <cellStyle name="Millares 2 3 2 2 2 2 5 4" xfId="7505"/>
    <cellStyle name="Millares 2 3 2 2 2 2 6" xfId="7506"/>
    <cellStyle name="Millares 2 3 2 2 2 2 6 2" xfId="7507"/>
    <cellStyle name="Millares 2 3 2 2 2 2 6 2 2" xfId="7508"/>
    <cellStyle name="Millares 2 3 2 2 2 2 6 2 3" xfId="7509"/>
    <cellStyle name="Millares 2 3 2 2 2 2 6 3" xfId="7510"/>
    <cellStyle name="Millares 2 3 2 2 2 2 6 4" xfId="7511"/>
    <cellStyle name="Millares 2 3 2 2 2 2 7" xfId="7512"/>
    <cellStyle name="Millares 2 3 2 2 2 2 7 2" xfId="7513"/>
    <cellStyle name="Millares 2 3 2 2 2 2 7 3" xfId="7514"/>
    <cellStyle name="Millares 2 3 2 2 2 2 8" xfId="7515"/>
    <cellStyle name="Millares 2 3 2 2 2 2 9" xfId="7516"/>
    <cellStyle name="Millares 2 3 2 2 2 3" xfId="7517"/>
    <cellStyle name="Millares 2 3 2 2 2 3 2" xfId="7518"/>
    <cellStyle name="Millares 2 3 2 2 2 3 2 2" xfId="7519"/>
    <cellStyle name="Millares 2 3 2 2 2 3 2 2 2" xfId="7520"/>
    <cellStyle name="Millares 2 3 2 2 2 3 2 2 2 2" xfId="7521"/>
    <cellStyle name="Millares 2 3 2 2 2 3 2 2 2 3" xfId="7522"/>
    <cellStyle name="Millares 2 3 2 2 2 3 2 2 3" xfId="7523"/>
    <cellStyle name="Millares 2 3 2 2 2 3 2 2 4" xfId="7524"/>
    <cellStyle name="Millares 2 3 2 2 2 3 2 3" xfId="7525"/>
    <cellStyle name="Millares 2 3 2 2 2 3 2 3 2" xfId="7526"/>
    <cellStyle name="Millares 2 3 2 2 2 3 2 3 3" xfId="7527"/>
    <cellStyle name="Millares 2 3 2 2 2 3 2 4" xfId="7528"/>
    <cellStyle name="Millares 2 3 2 2 2 3 2 5" xfId="7529"/>
    <cellStyle name="Millares 2 3 2 2 2 3 3" xfId="7530"/>
    <cellStyle name="Millares 2 3 2 2 2 3 3 2" xfId="7531"/>
    <cellStyle name="Millares 2 3 2 2 2 3 3 2 2" xfId="7532"/>
    <cellStyle name="Millares 2 3 2 2 2 3 3 2 3" xfId="7533"/>
    <cellStyle name="Millares 2 3 2 2 2 3 3 3" xfId="7534"/>
    <cellStyle name="Millares 2 3 2 2 2 3 3 4" xfId="7535"/>
    <cellStyle name="Millares 2 3 2 2 2 3 4" xfId="7536"/>
    <cellStyle name="Millares 2 3 2 2 2 3 4 2" xfId="7537"/>
    <cellStyle name="Millares 2 3 2 2 2 3 4 2 2" xfId="7538"/>
    <cellStyle name="Millares 2 3 2 2 2 3 4 2 3" xfId="7539"/>
    <cellStyle name="Millares 2 3 2 2 2 3 4 3" xfId="7540"/>
    <cellStyle name="Millares 2 3 2 2 2 3 4 4" xfId="7541"/>
    <cellStyle name="Millares 2 3 2 2 2 3 5" xfId="7542"/>
    <cellStyle name="Millares 2 3 2 2 2 3 5 2" xfId="7543"/>
    <cellStyle name="Millares 2 3 2 2 2 3 5 2 2" xfId="7544"/>
    <cellStyle name="Millares 2 3 2 2 2 3 5 2 3" xfId="7545"/>
    <cellStyle name="Millares 2 3 2 2 2 3 5 3" xfId="7546"/>
    <cellStyle name="Millares 2 3 2 2 2 3 5 4" xfId="7547"/>
    <cellStyle name="Millares 2 3 2 2 2 3 6" xfId="7548"/>
    <cellStyle name="Millares 2 3 2 2 2 3 6 2" xfId="7549"/>
    <cellStyle name="Millares 2 3 2 2 2 3 6 3" xfId="7550"/>
    <cellStyle name="Millares 2 3 2 2 2 3 7" xfId="7551"/>
    <cellStyle name="Millares 2 3 2 2 2 3 8" xfId="7552"/>
    <cellStyle name="Millares 2 3 2 2 2 4" xfId="7553"/>
    <cellStyle name="Millares 2 3 2 2 2 4 2" xfId="7554"/>
    <cellStyle name="Millares 2 3 2 2 2 4 2 2" xfId="7555"/>
    <cellStyle name="Millares 2 3 2 2 2 4 2 2 2" xfId="7556"/>
    <cellStyle name="Millares 2 3 2 2 2 4 2 2 3" xfId="7557"/>
    <cellStyle name="Millares 2 3 2 2 2 4 2 3" xfId="7558"/>
    <cellStyle name="Millares 2 3 2 2 2 4 2 4" xfId="7559"/>
    <cellStyle name="Millares 2 3 2 2 2 4 3" xfId="7560"/>
    <cellStyle name="Millares 2 3 2 2 2 4 3 2" xfId="7561"/>
    <cellStyle name="Millares 2 3 2 2 2 4 3 3" xfId="7562"/>
    <cellStyle name="Millares 2 3 2 2 2 4 4" xfId="7563"/>
    <cellStyle name="Millares 2 3 2 2 2 4 5" xfId="7564"/>
    <cellStyle name="Millares 2 3 2 2 2 5" xfId="7565"/>
    <cellStyle name="Millares 2 3 2 2 2 5 2" xfId="7566"/>
    <cellStyle name="Millares 2 3 2 2 2 5 2 2" xfId="7567"/>
    <cellStyle name="Millares 2 3 2 2 2 5 2 3" xfId="7568"/>
    <cellStyle name="Millares 2 3 2 2 2 5 3" xfId="7569"/>
    <cellStyle name="Millares 2 3 2 2 2 5 4" xfId="7570"/>
    <cellStyle name="Millares 2 3 2 2 2 6" xfId="7571"/>
    <cellStyle name="Millares 2 3 2 2 2 6 2" xfId="7572"/>
    <cellStyle name="Millares 2 3 2 2 2 6 2 2" xfId="7573"/>
    <cellStyle name="Millares 2 3 2 2 2 6 2 3" xfId="7574"/>
    <cellStyle name="Millares 2 3 2 2 2 6 3" xfId="7575"/>
    <cellStyle name="Millares 2 3 2 2 2 6 4" xfId="7576"/>
    <cellStyle name="Millares 2 3 2 2 2 7" xfId="7577"/>
    <cellStyle name="Millares 2 3 2 2 2 7 2" xfId="7578"/>
    <cellStyle name="Millares 2 3 2 2 2 7 2 2" xfId="7579"/>
    <cellStyle name="Millares 2 3 2 2 2 7 2 3" xfId="7580"/>
    <cellStyle name="Millares 2 3 2 2 2 7 3" xfId="7581"/>
    <cellStyle name="Millares 2 3 2 2 2 7 4" xfId="7582"/>
    <cellStyle name="Millares 2 3 2 2 2 8" xfId="7583"/>
    <cellStyle name="Millares 2 3 2 2 2 8 2" xfId="7584"/>
    <cellStyle name="Millares 2 3 2 2 2 8 3" xfId="7585"/>
    <cellStyle name="Millares 2 3 2 2 2 9" xfId="7586"/>
    <cellStyle name="Millares 2 3 2 2 3" xfId="7587"/>
    <cellStyle name="Millares 2 3 2 2 3 10" xfId="7588"/>
    <cellStyle name="Millares 2 3 2 2 3 2" xfId="7589"/>
    <cellStyle name="Millares 2 3 2 2 3 2 2" xfId="7590"/>
    <cellStyle name="Millares 2 3 2 2 3 2 2 2" xfId="7591"/>
    <cellStyle name="Millares 2 3 2 2 3 2 2 2 2" xfId="7592"/>
    <cellStyle name="Millares 2 3 2 2 3 2 2 2 2 2" xfId="7593"/>
    <cellStyle name="Millares 2 3 2 2 3 2 2 2 2 2 2" xfId="7594"/>
    <cellStyle name="Millares 2 3 2 2 3 2 2 2 2 2 3" xfId="7595"/>
    <cellStyle name="Millares 2 3 2 2 3 2 2 2 2 3" xfId="7596"/>
    <cellStyle name="Millares 2 3 2 2 3 2 2 2 2 4" xfId="7597"/>
    <cellStyle name="Millares 2 3 2 2 3 2 2 2 3" xfId="7598"/>
    <cellStyle name="Millares 2 3 2 2 3 2 2 2 3 2" xfId="7599"/>
    <cellStyle name="Millares 2 3 2 2 3 2 2 2 3 3" xfId="7600"/>
    <cellStyle name="Millares 2 3 2 2 3 2 2 2 4" xfId="7601"/>
    <cellStyle name="Millares 2 3 2 2 3 2 2 2 5" xfId="7602"/>
    <cellStyle name="Millares 2 3 2 2 3 2 2 3" xfId="7603"/>
    <cellStyle name="Millares 2 3 2 2 3 2 2 3 2" xfId="7604"/>
    <cellStyle name="Millares 2 3 2 2 3 2 2 3 2 2" xfId="7605"/>
    <cellStyle name="Millares 2 3 2 2 3 2 2 3 2 3" xfId="7606"/>
    <cellStyle name="Millares 2 3 2 2 3 2 2 3 3" xfId="7607"/>
    <cellStyle name="Millares 2 3 2 2 3 2 2 3 4" xfId="7608"/>
    <cellStyle name="Millares 2 3 2 2 3 2 2 4" xfId="7609"/>
    <cellStyle name="Millares 2 3 2 2 3 2 2 4 2" xfId="7610"/>
    <cellStyle name="Millares 2 3 2 2 3 2 2 4 2 2" xfId="7611"/>
    <cellStyle name="Millares 2 3 2 2 3 2 2 4 2 3" xfId="7612"/>
    <cellStyle name="Millares 2 3 2 2 3 2 2 4 3" xfId="7613"/>
    <cellStyle name="Millares 2 3 2 2 3 2 2 4 4" xfId="7614"/>
    <cellStyle name="Millares 2 3 2 2 3 2 2 5" xfId="7615"/>
    <cellStyle name="Millares 2 3 2 2 3 2 2 5 2" xfId="7616"/>
    <cellStyle name="Millares 2 3 2 2 3 2 2 5 2 2" xfId="7617"/>
    <cellStyle name="Millares 2 3 2 2 3 2 2 5 2 3" xfId="7618"/>
    <cellStyle name="Millares 2 3 2 2 3 2 2 5 3" xfId="7619"/>
    <cellStyle name="Millares 2 3 2 2 3 2 2 5 4" xfId="7620"/>
    <cellStyle name="Millares 2 3 2 2 3 2 2 6" xfId="7621"/>
    <cellStyle name="Millares 2 3 2 2 3 2 2 6 2" xfId="7622"/>
    <cellStyle name="Millares 2 3 2 2 3 2 2 6 3" xfId="7623"/>
    <cellStyle name="Millares 2 3 2 2 3 2 2 7" xfId="7624"/>
    <cellStyle name="Millares 2 3 2 2 3 2 2 8" xfId="7625"/>
    <cellStyle name="Millares 2 3 2 2 3 2 3" xfId="7626"/>
    <cellStyle name="Millares 2 3 2 2 3 2 3 2" xfId="7627"/>
    <cellStyle name="Millares 2 3 2 2 3 2 3 2 2" xfId="7628"/>
    <cellStyle name="Millares 2 3 2 2 3 2 3 2 2 2" xfId="7629"/>
    <cellStyle name="Millares 2 3 2 2 3 2 3 2 2 3" xfId="7630"/>
    <cellStyle name="Millares 2 3 2 2 3 2 3 2 3" xfId="7631"/>
    <cellStyle name="Millares 2 3 2 2 3 2 3 2 4" xfId="7632"/>
    <cellStyle name="Millares 2 3 2 2 3 2 3 3" xfId="7633"/>
    <cellStyle name="Millares 2 3 2 2 3 2 3 3 2" xfId="7634"/>
    <cellStyle name="Millares 2 3 2 2 3 2 3 3 3" xfId="7635"/>
    <cellStyle name="Millares 2 3 2 2 3 2 3 4" xfId="7636"/>
    <cellStyle name="Millares 2 3 2 2 3 2 3 5" xfId="7637"/>
    <cellStyle name="Millares 2 3 2 2 3 2 4" xfId="7638"/>
    <cellStyle name="Millares 2 3 2 2 3 2 4 2" xfId="7639"/>
    <cellStyle name="Millares 2 3 2 2 3 2 4 2 2" xfId="7640"/>
    <cellStyle name="Millares 2 3 2 2 3 2 4 2 3" xfId="7641"/>
    <cellStyle name="Millares 2 3 2 2 3 2 4 3" xfId="7642"/>
    <cellStyle name="Millares 2 3 2 2 3 2 4 4" xfId="7643"/>
    <cellStyle name="Millares 2 3 2 2 3 2 5" xfId="7644"/>
    <cellStyle name="Millares 2 3 2 2 3 2 5 2" xfId="7645"/>
    <cellStyle name="Millares 2 3 2 2 3 2 5 2 2" xfId="7646"/>
    <cellStyle name="Millares 2 3 2 2 3 2 5 2 3" xfId="7647"/>
    <cellStyle name="Millares 2 3 2 2 3 2 5 3" xfId="7648"/>
    <cellStyle name="Millares 2 3 2 2 3 2 5 4" xfId="7649"/>
    <cellStyle name="Millares 2 3 2 2 3 2 6" xfId="7650"/>
    <cellStyle name="Millares 2 3 2 2 3 2 6 2" xfId="7651"/>
    <cellStyle name="Millares 2 3 2 2 3 2 6 2 2" xfId="7652"/>
    <cellStyle name="Millares 2 3 2 2 3 2 6 2 3" xfId="7653"/>
    <cellStyle name="Millares 2 3 2 2 3 2 6 3" xfId="7654"/>
    <cellStyle name="Millares 2 3 2 2 3 2 6 4" xfId="7655"/>
    <cellStyle name="Millares 2 3 2 2 3 2 7" xfId="7656"/>
    <cellStyle name="Millares 2 3 2 2 3 2 7 2" xfId="7657"/>
    <cellStyle name="Millares 2 3 2 2 3 2 7 3" xfId="7658"/>
    <cellStyle name="Millares 2 3 2 2 3 2 8" xfId="7659"/>
    <cellStyle name="Millares 2 3 2 2 3 2 9" xfId="7660"/>
    <cellStyle name="Millares 2 3 2 2 3 3" xfId="7661"/>
    <cellStyle name="Millares 2 3 2 2 3 3 2" xfId="7662"/>
    <cellStyle name="Millares 2 3 2 2 3 3 2 2" xfId="7663"/>
    <cellStyle name="Millares 2 3 2 2 3 3 2 2 2" xfId="7664"/>
    <cellStyle name="Millares 2 3 2 2 3 3 2 2 2 2" xfId="7665"/>
    <cellStyle name="Millares 2 3 2 2 3 3 2 2 2 3" xfId="7666"/>
    <cellStyle name="Millares 2 3 2 2 3 3 2 2 3" xfId="7667"/>
    <cellStyle name="Millares 2 3 2 2 3 3 2 2 4" xfId="7668"/>
    <cellStyle name="Millares 2 3 2 2 3 3 2 3" xfId="7669"/>
    <cellStyle name="Millares 2 3 2 2 3 3 2 3 2" xfId="7670"/>
    <cellStyle name="Millares 2 3 2 2 3 3 2 3 3" xfId="7671"/>
    <cellStyle name="Millares 2 3 2 2 3 3 2 4" xfId="7672"/>
    <cellStyle name="Millares 2 3 2 2 3 3 2 5" xfId="7673"/>
    <cellStyle name="Millares 2 3 2 2 3 3 3" xfId="7674"/>
    <cellStyle name="Millares 2 3 2 2 3 3 3 2" xfId="7675"/>
    <cellStyle name="Millares 2 3 2 2 3 3 3 2 2" xfId="7676"/>
    <cellStyle name="Millares 2 3 2 2 3 3 3 2 3" xfId="7677"/>
    <cellStyle name="Millares 2 3 2 2 3 3 3 3" xfId="7678"/>
    <cellStyle name="Millares 2 3 2 2 3 3 3 4" xfId="7679"/>
    <cellStyle name="Millares 2 3 2 2 3 3 4" xfId="7680"/>
    <cellStyle name="Millares 2 3 2 2 3 3 4 2" xfId="7681"/>
    <cellStyle name="Millares 2 3 2 2 3 3 4 2 2" xfId="7682"/>
    <cellStyle name="Millares 2 3 2 2 3 3 4 2 3" xfId="7683"/>
    <cellStyle name="Millares 2 3 2 2 3 3 4 3" xfId="7684"/>
    <cellStyle name="Millares 2 3 2 2 3 3 4 4" xfId="7685"/>
    <cellStyle name="Millares 2 3 2 2 3 3 5" xfId="7686"/>
    <cellStyle name="Millares 2 3 2 2 3 3 5 2" xfId="7687"/>
    <cellStyle name="Millares 2 3 2 2 3 3 5 2 2" xfId="7688"/>
    <cellStyle name="Millares 2 3 2 2 3 3 5 2 3" xfId="7689"/>
    <cellStyle name="Millares 2 3 2 2 3 3 5 3" xfId="7690"/>
    <cellStyle name="Millares 2 3 2 2 3 3 5 4" xfId="7691"/>
    <cellStyle name="Millares 2 3 2 2 3 3 6" xfId="7692"/>
    <cellStyle name="Millares 2 3 2 2 3 3 6 2" xfId="7693"/>
    <cellStyle name="Millares 2 3 2 2 3 3 6 3" xfId="7694"/>
    <cellStyle name="Millares 2 3 2 2 3 3 7" xfId="7695"/>
    <cellStyle name="Millares 2 3 2 2 3 3 8" xfId="7696"/>
    <cellStyle name="Millares 2 3 2 2 3 4" xfId="7697"/>
    <cellStyle name="Millares 2 3 2 2 3 4 2" xfId="7698"/>
    <cellStyle name="Millares 2 3 2 2 3 4 2 2" xfId="7699"/>
    <cellStyle name="Millares 2 3 2 2 3 4 2 2 2" xfId="7700"/>
    <cellStyle name="Millares 2 3 2 2 3 4 2 2 3" xfId="7701"/>
    <cellStyle name="Millares 2 3 2 2 3 4 2 3" xfId="7702"/>
    <cellStyle name="Millares 2 3 2 2 3 4 2 4" xfId="7703"/>
    <cellStyle name="Millares 2 3 2 2 3 4 3" xfId="7704"/>
    <cellStyle name="Millares 2 3 2 2 3 4 3 2" xfId="7705"/>
    <cellStyle name="Millares 2 3 2 2 3 4 3 3" xfId="7706"/>
    <cellStyle name="Millares 2 3 2 2 3 4 4" xfId="7707"/>
    <cellStyle name="Millares 2 3 2 2 3 4 5" xfId="7708"/>
    <cellStyle name="Millares 2 3 2 2 3 5" xfId="7709"/>
    <cellStyle name="Millares 2 3 2 2 3 5 2" xfId="7710"/>
    <cellStyle name="Millares 2 3 2 2 3 5 2 2" xfId="7711"/>
    <cellStyle name="Millares 2 3 2 2 3 5 2 3" xfId="7712"/>
    <cellStyle name="Millares 2 3 2 2 3 5 3" xfId="7713"/>
    <cellStyle name="Millares 2 3 2 2 3 5 4" xfId="7714"/>
    <cellStyle name="Millares 2 3 2 2 3 6" xfId="7715"/>
    <cellStyle name="Millares 2 3 2 2 3 6 2" xfId="7716"/>
    <cellStyle name="Millares 2 3 2 2 3 6 2 2" xfId="7717"/>
    <cellStyle name="Millares 2 3 2 2 3 6 2 3" xfId="7718"/>
    <cellStyle name="Millares 2 3 2 2 3 6 3" xfId="7719"/>
    <cellStyle name="Millares 2 3 2 2 3 6 4" xfId="7720"/>
    <cellStyle name="Millares 2 3 2 2 3 7" xfId="7721"/>
    <cellStyle name="Millares 2 3 2 2 3 7 2" xfId="7722"/>
    <cellStyle name="Millares 2 3 2 2 3 7 2 2" xfId="7723"/>
    <cellStyle name="Millares 2 3 2 2 3 7 2 3" xfId="7724"/>
    <cellStyle name="Millares 2 3 2 2 3 7 3" xfId="7725"/>
    <cellStyle name="Millares 2 3 2 2 3 7 4" xfId="7726"/>
    <cellStyle name="Millares 2 3 2 2 3 8" xfId="7727"/>
    <cellStyle name="Millares 2 3 2 2 3 8 2" xfId="7728"/>
    <cellStyle name="Millares 2 3 2 2 3 8 3" xfId="7729"/>
    <cellStyle name="Millares 2 3 2 2 3 9" xfId="7730"/>
    <cellStyle name="Millares 2 3 2 2 4" xfId="7731"/>
    <cellStyle name="Millares 2 3 2 2 4 2" xfId="7732"/>
    <cellStyle name="Millares 2 3 2 2 4 2 2" xfId="7733"/>
    <cellStyle name="Millares 2 3 2 2 4 2 2 2" xfId="7734"/>
    <cellStyle name="Millares 2 3 2 2 4 2 2 2 2" xfId="7735"/>
    <cellStyle name="Millares 2 3 2 2 4 2 2 2 2 2" xfId="7736"/>
    <cellStyle name="Millares 2 3 2 2 4 2 2 2 2 3" xfId="7737"/>
    <cellStyle name="Millares 2 3 2 2 4 2 2 2 3" xfId="7738"/>
    <cellStyle name="Millares 2 3 2 2 4 2 2 2 4" xfId="7739"/>
    <cellStyle name="Millares 2 3 2 2 4 2 2 3" xfId="7740"/>
    <cellStyle name="Millares 2 3 2 2 4 2 2 3 2" xfId="7741"/>
    <cellStyle name="Millares 2 3 2 2 4 2 2 3 3" xfId="7742"/>
    <cellStyle name="Millares 2 3 2 2 4 2 2 4" xfId="7743"/>
    <cellStyle name="Millares 2 3 2 2 4 2 2 5" xfId="7744"/>
    <cellStyle name="Millares 2 3 2 2 4 2 3" xfId="7745"/>
    <cellStyle name="Millares 2 3 2 2 4 2 3 2" xfId="7746"/>
    <cellStyle name="Millares 2 3 2 2 4 2 3 2 2" xfId="7747"/>
    <cellStyle name="Millares 2 3 2 2 4 2 3 2 3" xfId="7748"/>
    <cellStyle name="Millares 2 3 2 2 4 2 3 3" xfId="7749"/>
    <cellStyle name="Millares 2 3 2 2 4 2 3 4" xfId="7750"/>
    <cellStyle name="Millares 2 3 2 2 4 2 4" xfId="7751"/>
    <cellStyle name="Millares 2 3 2 2 4 2 4 2" xfId="7752"/>
    <cellStyle name="Millares 2 3 2 2 4 2 4 2 2" xfId="7753"/>
    <cellStyle name="Millares 2 3 2 2 4 2 4 2 3" xfId="7754"/>
    <cellStyle name="Millares 2 3 2 2 4 2 4 3" xfId="7755"/>
    <cellStyle name="Millares 2 3 2 2 4 2 4 4" xfId="7756"/>
    <cellStyle name="Millares 2 3 2 2 4 2 5" xfId="7757"/>
    <cellStyle name="Millares 2 3 2 2 4 2 5 2" xfId="7758"/>
    <cellStyle name="Millares 2 3 2 2 4 2 5 2 2" xfId="7759"/>
    <cellStyle name="Millares 2 3 2 2 4 2 5 2 3" xfId="7760"/>
    <cellStyle name="Millares 2 3 2 2 4 2 5 3" xfId="7761"/>
    <cellStyle name="Millares 2 3 2 2 4 2 5 4" xfId="7762"/>
    <cellStyle name="Millares 2 3 2 2 4 2 6" xfId="7763"/>
    <cellStyle name="Millares 2 3 2 2 4 2 6 2" xfId="7764"/>
    <cellStyle name="Millares 2 3 2 2 4 2 6 3" xfId="7765"/>
    <cellStyle name="Millares 2 3 2 2 4 2 7" xfId="7766"/>
    <cellStyle name="Millares 2 3 2 2 4 2 8" xfId="7767"/>
    <cellStyle name="Millares 2 3 2 2 4 3" xfId="7768"/>
    <cellStyle name="Millares 2 3 2 2 4 3 2" xfId="7769"/>
    <cellStyle name="Millares 2 3 2 2 4 3 2 2" xfId="7770"/>
    <cellStyle name="Millares 2 3 2 2 4 3 2 2 2" xfId="7771"/>
    <cellStyle name="Millares 2 3 2 2 4 3 2 2 3" xfId="7772"/>
    <cellStyle name="Millares 2 3 2 2 4 3 2 3" xfId="7773"/>
    <cellStyle name="Millares 2 3 2 2 4 3 2 4" xfId="7774"/>
    <cellStyle name="Millares 2 3 2 2 4 3 3" xfId="7775"/>
    <cellStyle name="Millares 2 3 2 2 4 3 3 2" xfId="7776"/>
    <cellStyle name="Millares 2 3 2 2 4 3 3 3" xfId="7777"/>
    <cellStyle name="Millares 2 3 2 2 4 3 4" xfId="7778"/>
    <cellStyle name="Millares 2 3 2 2 4 3 5" xfId="7779"/>
    <cellStyle name="Millares 2 3 2 2 4 4" xfId="7780"/>
    <cellStyle name="Millares 2 3 2 2 4 4 2" xfId="7781"/>
    <cellStyle name="Millares 2 3 2 2 4 4 2 2" xfId="7782"/>
    <cellStyle name="Millares 2 3 2 2 4 4 2 3" xfId="7783"/>
    <cellStyle name="Millares 2 3 2 2 4 4 3" xfId="7784"/>
    <cellStyle name="Millares 2 3 2 2 4 4 4" xfId="7785"/>
    <cellStyle name="Millares 2 3 2 2 4 5" xfId="7786"/>
    <cellStyle name="Millares 2 3 2 2 4 5 2" xfId="7787"/>
    <cellStyle name="Millares 2 3 2 2 4 5 2 2" xfId="7788"/>
    <cellStyle name="Millares 2 3 2 2 4 5 2 3" xfId="7789"/>
    <cellStyle name="Millares 2 3 2 2 4 5 3" xfId="7790"/>
    <cellStyle name="Millares 2 3 2 2 4 5 4" xfId="7791"/>
    <cellStyle name="Millares 2 3 2 2 4 6" xfId="7792"/>
    <cellStyle name="Millares 2 3 2 2 4 6 2" xfId="7793"/>
    <cellStyle name="Millares 2 3 2 2 4 6 2 2" xfId="7794"/>
    <cellStyle name="Millares 2 3 2 2 4 6 2 3" xfId="7795"/>
    <cellStyle name="Millares 2 3 2 2 4 6 3" xfId="7796"/>
    <cellStyle name="Millares 2 3 2 2 4 6 4" xfId="7797"/>
    <cellStyle name="Millares 2 3 2 2 4 7" xfId="7798"/>
    <cellStyle name="Millares 2 3 2 2 4 7 2" xfId="7799"/>
    <cellStyle name="Millares 2 3 2 2 4 7 3" xfId="7800"/>
    <cellStyle name="Millares 2 3 2 2 4 8" xfId="7801"/>
    <cellStyle name="Millares 2 3 2 2 4 9" xfId="7802"/>
    <cellStyle name="Millares 2 3 2 2 5" xfId="7803"/>
    <cellStyle name="Millares 2 3 2 2 5 2" xfId="7804"/>
    <cellStyle name="Millares 2 3 2 2 5 2 2" xfId="7805"/>
    <cellStyle name="Millares 2 3 2 2 5 2 2 2" xfId="7806"/>
    <cellStyle name="Millares 2 3 2 2 5 2 2 2 2" xfId="7807"/>
    <cellStyle name="Millares 2 3 2 2 5 2 2 2 2 2" xfId="7808"/>
    <cellStyle name="Millares 2 3 2 2 5 2 2 2 2 3" xfId="7809"/>
    <cellStyle name="Millares 2 3 2 2 5 2 2 2 3" xfId="7810"/>
    <cellStyle name="Millares 2 3 2 2 5 2 2 2 4" xfId="7811"/>
    <cellStyle name="Millares 2 3 2 2 5 2 2 3" xfId="7812"/>
    <cellStyle name="Millares 2 3 2 2 5 2 2 3 2" xfId="7813"/>
    <cellStyle name="Millares 2 3 2 2 5 2 2 3 3" xfId="7814"/>
    <cellStyle name="Millares 2 3 2 2 5 2 2 4" xfId="7815"/>
    <cellStyle name="Millares 2 3 2 2 5 2 2 5" xfId="7816"/>
    <cellStyle name="Millares 2 3 2 2 5 2 3" xfId="7817"/>
    <cellStyle name="Millares 2 3 2 2 5 2 3 2" xfId="7818"/>
    <cellStyle name="Millares 2 3 2 2 5 2 3 2 2" xfId="7819"/>
    <cellStyle name="Millares 2 3 2 2 5 2 3 2 3" xfId="7820"/>
    <cellStyle name="Millares 2 3 2 2 5 2 3 3" xfId="7821"/>
    <cellStyle name="Millares 2 3 2 2 5 2 3 4" xfId="7822"/>
    <cellStyle name="Millares 2 3 2 2 5 2 4" xfId="7823"/>
    <cellStyle name="Millares 2 3 2 2 5 2 4 2" xfId="7824"/>
    <cellStyle name="Millares 2 3 2 2 5 2 4 2 2" xfId="7825"/>
    <cellStyle name="Millares 2 3 2 2 5 2 4 2 3" xfId="7826"/>
    <cellStyle name="Millares 2 3 2 2 5 2 4 3" xfId="7827"/>
    <cellStyle name="Millares 2 3 2 2 5 2 4 4" xfId="7828"/>
    <cellStyle name="Millares 2 3 2 2 5 2 5" xfId="7829"/>
    <cellStyle name="Millares 2 3 2 2 5 2 5 2" xfId="7830"/>
    <cellStyle name="Millares 2 3 2 2 5 2 5 2 2" xfId="7831"/>
    <cellStyle name="Millares 2 3 2 2 5 2 5 2 3" xfId="7832"/>
    <cellStyle name="Millares 2 3 2 2 5 2 5 3" xfId="7833"/>
    <cellStyle name="Millares 2 3 2 2 5 2 5 4" xfId="7834"/>
    <cellStyle name="Millares 2 3 2 2 5 2 6" xfId="7835"/>
    <cellStyle name="Millares 2 3 2 2 5 2 6 2" xfId="7836"/>
    <cellStyle name="Millares 2 3 2 2 5 2 6 3" xfId="7837"/>
    <cellStyle name="Millares 2 3 2 2 5 2 7" xfId="7838"/>
    <cellStyle name="Millares 2 3 2 2 5 2 8" xfId="7839"/>
    <cellStyle name="Millares 2 3 2 2 5 3" xfId="7840"/>
    <cellStyle name="Millares 2 3 2 2 5 3 2" xfId="7841"/>
    <cellStyle name="Millares 2 3 2 2 5 3 2 2" xfId="7842"/>
    <cellStyle name="Millares 2 3 2 2 5 3 2 2 2" xfId="7843"/>
    <cellStyle name="Millares 2 3 2 2 5 3 2 2 3" xfId="7844"/>
    <cellStyle name="Millares 2 3 2 2 5 3 2 3" xfId="7845"/>
    <cellStyle name="Millares 2 3 2 2 5 3 2 4" xfId="7846"/>
    <cellStyle name="Millares 2 3 2 2 5 3 3" xfId="7847"/>
    <cellStyle name="Millares 2 3 2 2 5 3 3 2" xfId="7848"/>
    <cellStyle name="Millares 2 3 2 2 5 3 3 3" xfId="7849"/>
    <cellStyle name="Millares 2 3 2 2 5 3 4" xfId="7850"/>
    <cellStyle name="Millares 2 3 2 2 5 3 5" xfId="7851"/>
    <cellStyle name="Millares 2 3 2 2 5 4" xfId="7852"/>
    <cellStyle name="Millares 2 3 2 2 5 4 2" xfId="7853"/>
    <cellStyle name="Millares 2 3 2 2 5 4 2 2" xfId="7854"/>
    <cellStyle name="Millares 2 3 2 2 5 4 2 3" xfId="7855"/>
    <cellStyle name="Millares 2 3 2 2 5 4 3" xfId="7856"/>
    <cellStyle name="Millares 2 3 2 2 5 4 4" xfId="7857"/>
    <cellStyle name="Millares 2 3 2 2 5 5" xfId="7858"/>
    <cellStyle name="Millares 2 3 2 2 5 5 2" xfId="7859"/>
    <cellStyle name="Millares 2 3 2 2 5 5 2 2" xfId="7860"/>
    <cellStyle name="Millares 2 3 2 2 5 5 2 3" xfId="7861"/>
    <cellStyle name="Millares 2 3 2 2 5 5 3" xfId="7862"/>
    <cellStyle name="Millares 2 3 2 2 5 5 4" xfId="7863"/>
    <cellStyle name="Millares 2 3 2 2 5 6" xfId="7864"/>
    <cellStyle name="Millares 2 3 2 2 5 6 2" xfId="7865"/>
    <cellStyle name="Millares 2 3 2 2 5 6 2 2" xfId="7866"/>
    <cellStyle name="Millares 2 3 2 2 5 6 2 3" xfId="7867"/>
    <cellStyle name="Millares 2 3 2 2 5 6 3" xfId="7868"/>
    <cellStyle name="Millares 2 3 2 2 5 6 4" xfId="7869"/>
    <cellStyle name="Millares 2 3 2 2 5 7" xfId="7870"/>
    <cellStyle name="Millares 2 3 2 2 5 7 2" xfId="7871"/>
    <cellStyle name="Millares 2 3 2 2 5 7 3" xfId="7872"/>
    <cellStyle name="Millares 2 3 2 2 5 8" xfId="7873"/>
    <cellStyle name="Millares 2 3 2 2 5 9" xfId="7874"/>
    <cellStyle name="Millares 2 3 2 2 6" xfId="7875"/>
    <cellStyle name="Millares 2 3 2 2 6 2" xfId="7876"/>
    <cellStyle name="Millares 2 3 2 2 6 2 2" xfId="7877"/>
    <cellStyle name="Millares 2 3 2 2 6 2 2 2" xfId="7878"/>
    <cellStyle name="Millares 2 3 2 2 6 2 2 2 2" xfId="7879"/>
    <cellStyle name="Millares 2 3 2 2 6 2 2 2 3" xfId="7880"/>
    <cellStyle name="Millares 2 3 2 2 6 2 2 3" xfId="7881"/>
    <cellStyle name="Millares 2 3 2 2 6 2 2 4" xfId="7882"/>
    <cellStyle name="Millares 2 3 2 2 6 2 3" xfId="7883"/>
    <cellStyle name="Millares 2 3 2 2 6 2 3 2" xfId="7884"/>
    <cellStyle name="Millares 2 3 2 2 6 2 3 3" xfId="7885"/>
    <cellStyle name="Millares 2 3 2 2 6 2 4" xfId="7886"/>
    <cellStyle name="Millares 2 3 2 2 6 2 5" xfId="7887"/>
    <cellStyle name="Millares 2 3 2 2 6 3" xfId="7888"/>
    <cellStyle name="Millares 2 3 2 2 6 3 2" xfId="7889"/>
    <cellStyle name="Millares 2 3 2 2 6 3 2 2" xfId="7890"/>
    <cellStyle name="Millares 2 3 2 2 6 3 2 3" xfId="7891"/>
    <cellStyle name="Millares 2 3 2 2 6 3 3" xfId="7892"/>
    <cellStyle name="Millares 2 3 2 2 6 3 4" xfId="7893"/>
    <cellStyle name="Millares 2 3 2 2 6 4" xfId="7894"/>
    <cellStyle name="Millares 2 3 2 2 6 4 2" xfId="7895"/>
    <cellStyle name="Millares 2 3 2 2 6 4 2 2" xfId="7896"/>
    <cellStyle name="Millares 2 3 2 2 6 4 2 3" xfId="7897"/>
    <cellStyle name="Millares 2 3 2 2 6 4 3" xfId="7898"/>
    <cellStyle name="Millares 2 3 2 2 6 4 4" xfId="7899"/>
    <cellStyle name="Millares 2 3 2 2 6 5" xfId="7900"/>
    <cellStyle name="Millares 2 3 2 2 6 5 2" xfId="7901"/>
    <cellStyle name="Millares 2 3 2 2 6 5 2 2" xfId="7902"/>
    <cellStyle name="Millares 2 3 2 2 6 5 2 3" xfId="7903"/>
    <cellStyle name="Millares 2 3 2 2 6 5 3" xfId="7904"/>
    <cellStyle name="Millares 2 3 2 2 6 5 4" xfId="7905"/>
    <cellStyle name="Millares 2 3 2 2 6 6" xfId="7906"/>
    <cellStyle name="Millares 2 3 2 2 6 6 2" xfId="7907"/>
    <cellStyle name="Millares 2 3 2 2 6 6 3" xfId="7908"/>
    <cellStyle name="Millares 2 3 2 2 6 7" xfId="7909"/>
    <cellStyle name="Millares 2 3 2 2 6 8" xfId="7910"/>
    <cellStyle name="Millares 2 3 2 2 7" xfId="7911"/>
    <cellStyle name="Millares 2 3 2 2 7 2" xfId="7912"/>
    <cellStyle name="Millares 2 3 2 2 7 2 2" xfId="7913"/>
    <cellStyle name="Millares 2 3 2 2 7 2 2 2" xfId="7914"/>
    <cellStyle name="Millares 2 3 2 2 7 2 2 3" xfId="7915"/>
    <cellStyle name="Millares 2 3 2 2 7 2 3" xfId="7916"/>
    <cellStyle name="Millares 2 3 2 2 7 2 4" xfId="7917"/>
    <cellStyle name="Millares 2 3 2 2 7 3" xfId="7918"/>
    <cellStyle name="Millares 2 3 2 2 7 3 2" xfId="7919"/>
    <cellStyle name="Millares 2 3 2 2 7 3 2 2" xfId="7920"/>
    <cellStyle name="Millares 2 3 2 2 7 3 2 3" xfId="7921"/>
    <cellStyle name="Millares 2 3 2 2 7 3 3" xfId="7922"/>
    <cellStyle name="Millares 2 3 2 2 7 3 4" xfId="7923"/>
    <cellStyle name="Millares 2 3 2 2 7 4" xfId="7924"/>
    <cellStyle name="Millares 2 3 2 2 7 4 2" xfId="7925"/>
    <cellStyle name="Millares 2 3 2 2 7 4 3" xfId="7926"/>
    <cellStyle name="Millares 2 3 2 2 7 5" xfId="7927"/>
    <cellStyle name="Millares 2 3 2 2 7 6" xfId="7928"/>
    <cellStyle name="Millares 2 3 2 2 8" xfId="7929"/>
    <cellStyle name="Millares 2 3 2 2 8 2" xfId="7930"/>
    <cellStyle name="Millares 2 3 2 2 8 2 2" xfId="7931"/>
    <cellStyle name="Millares 2 3 2 2 8 2 3" xfId="7932"/>
    <cellStyle name="Millares 2 3 2 2 8 3" xfId="7933"/>
    <cellStyle name="Millares 2 3 2 2 8 4" xfId="7934"/>
    <cellStyle name="Millares 2 3 2 2 9" xfId="7935"/>
    <cellStyle name="Millares 2 3 2 2 9 2" xfId="7936"/>
    <cellStyle name="Millares 2 3 2 2 9 2 2" xfId="7937"/>
    <cellStyle name="Millares 2 3 2 2 9 2 3" xfId="7938"/>
    <cellStyle name="Millares 2 3 2 2 9 3" xfId="7939"/>
    <cellStyle name="Millares 2 3 2 2 9 4" xfId="7940"/>
    <cellStyle name="Millares 2 3 2 3" xfId="7941"/>
    <cellStyle name="Millares 2 3 2 3 10" xfId="7942"/>
    <cellStyle name="Millares 2 3 2 3 10 2" xfId="7943"/>
    <cellStyle name="Millares 2 3 2 3 10 3" xfId="7944"/>
    <cellStyle name="Millares 2 3 2 3 11" xfId="7945"/>
    <cellStyle name="Millares 2 3 2 3 12" xfId="7946"/>
    <cellStyle name="Millares 2 3 2 3 2" xfId="7947"/>
    <cellStyle name="Millares 2 3 2 3 2 10" xfId="7948"/>
    <cellStyle name="Millares 2 3 2 3 2 2" xfId="7949"/>
    <cellStyle name="Millares 2 3 2 3 2 2 2" xfId="7950"/>
    <cellStyle name="Millares 2 3 2 3 2 2 2 2" xfId="7951"/>
    <cellStyle name="Millares 2 3 2 3 2 2 2 2 2" xfId="7952"/>
    <cellStyle name="Millares 2 3 2 3 2 2 2 2 2 2" xfId="7953"/>
    <cellStyle name="Millares 2 3 2 3 2 2 2 2 2 2 2" xfId="7954"/>
    <cellStyle name="Millares 2 3 2 3 2 2 2 2 2 2 3" xfId="7955"/>
    <cellStyle name="Millares 2 3 2 3 2 2 2 2 2 3" xfId="7956"/>
    <cellStyle name="Millares 2 3 2 3 2 2 2 2 2 4" xfId="7957"/>
    <cellStyle name="Millares 2 3 2 3 2 2 2 2 3" xfId="7958"/>
    <cellStyle name="Millares 2 3 2 3 2 2 2 2 3 2" xfId="7959"/>
    <cellStyle name="Millares 2 3 2 3 2 2 2 2 3 3" xfId="7960"/>
    <cellStyle name="Millares 2 3 2 3 2 2 2 2 4" xfId="7961"/>
    <cellStyle name="Millares 2 3 2 3 2 2 2 2 5" xfId="7962"/>
    <cellStyle name="Millares 2 3 2 3 2 2 2 3" xfId="7963"/>
    <cellStyle name="Millares 2 3 2 3 2 2 2 3 2" xfId="7964"/>
    <cellStyle name="Millares 2 3 2 3 2 2 2 3 2 2" xfId="7965"/>
    <cellStyle name="Millares 2 3 2 3 2 2 2 3 2 3" xfId="7966"/>
    <cellStyle name="Millares 2 3 2 3 2 2 2 3 3" xfId="7967"/>
    <cellStyle name="Millares 2 3 2 3 2 2 2 3 4" xfId="7968"/>
    <cellStyle name="Millares 2 3 2 3 2 2 2 4" xfId="7969"/>
    <cellStyle name="Millares 2 3 2 3 2 2 2 4 2" xfId="7970"/>
    <cellStyle name="Millares 2 3 2 3 2 2 2 4 2 2" xfId="7971"/>
    <cellStyle name="Millares 2 3 2 3 2 2 2 4 2 3" xfId="7972"/>
    <cellStyle name="Millares 2 3 2 3 2 2 2 4 3" xfId="7973"/>
    <cellStyle name="Millares 2 3 2 3 2 2 2 4 4" xfId="7974"/>
    <cellStyle name="Millares 2 3 2 3 2 2 2 5" xfId="7975"/>
    <cellStyle name="Millares 2 3 2 3 2 2 2 5 2" xfId="7976"/>
    <cellStyle name="Millares 2 3 2 3 2 2 2 5 2 2" xfId="7977"/>
    <cellStyle name="Millares 2 3 2 3 2 2 2 5 2 3" xfId="7978"/>
    <cellStyle name="Millares 2 3 2 3 2 2 2 5 3" xfId="7979"/>
    <cellStyle name="Millares 2 3 2 3 2 2 2 5 4" xfId="7980"/>
    <cellStyle name="Millares 2 3 2 3 2 2 2 6" xfId="7981"/>
    <cellStyle name="Millares 2 3 2 3 2 2 2 6 2" xfId="7982"/>
    <cellStyle name="Millares 2 3 2 3 2 2 2 6 3" xfId="7983"/>
    <cellStyle name="Millares 2 3 2 3 2 2 2 7" xfId="7984"/>
    <cellStyle name="Millares 2 3 2 3 2 2 2 8" xfId="7985"/>
    <cellStyle name="Millares 2 3 2 3 2 2 3" xfId="7986"/>
    <cellStyle name="Millares 2 3 2 3 2 2 3 2" xfId="7987"/>
    <cellStyle name="Millares 2 3 2 3 2 2 3 2 2" xfId="7988"/>
    <cellStyle name="Millares 2 3 2 3 2 2 3 2 2 2" xfId="7989"/>
    <cellStyle name="Millares 2 3 2 3 2 2 3 2 2 3" xfId="7990"/>
    <cellStyle name="Millares 2 3 2 3 2 2 3 2 3" xfId="7991"/>
    <cellStyle name="Millares 2 3 2 3 2 2 3 2 4" xfId="7992"/>
    <cellStyle name="Millares 2 3 2 3 2 2 3 3" xfId="7993"/>
    <cellStyle name="Millares 2 3 2 3 2 2 3 3 2" xfId="7994"/>
    <cellStyle name="Millares 2 3 2 3 2 2 3 3 3" xfId="7995"/>
    <cellStyle name="Millares 2 3 2 3 2 2 3 4" xfId="7996"/>
    <cellStyle name="Millares 2 3 2 3 2 2 3 5" xfId="7997"/>
    <cellStyle name="Millares 2 3 2 3 2 2 4" xfId="7998"/>
    <cellStyle name="Millares 2 3 2 3 2 2 4 2" xfId="7999"/>
    <cellStyle name="Millares 2 3 2 3 2 2 4 2 2" xfId="8000"/>
    <cellStyle name="Millares 2 3 2 3 2 2 4 2 3" xfId="8001"/>
    <cellStyle name="Millares 2 3 2 3 2 2 4 3" xfId="8002"/>
    <cellStyle name="Millares 2 3 2 3 2 2 4 4" xfId="8003"/>
    <cellStyle name="Millares 2 3 2 3 2 2 5" xfId="8004"/>
    <cellStyle name="Millares 2 3 2 3 2 2 5 2" xfId="8005"/>
    <cellStyle name="Millares 2 3 2 3 2 2 5 2 2" xfId="8006"/>
    <cellStyle name="Millares 2 3 2 3 2 2 5 2 3" xfId="8007"/>
    <cellStyle name="Millares 2 3 2 3 2 2 5 3" xfId="8008"/>
    <cellStyle name="Millares 2 3 2 3 2 2 5 4" xfId="8009"/>
    <cellStyle name="Millares 2 3 2 3 2 2 6" xfId="8010"/>
    <cellStyle name="Millares 2 3 2 3 2 2 6 2" xfId="8011"/>
    <cellStyle name="Millares 2 3 2 3 2 2 6 2 2" xfId="8012"/>
    <cellStyle name="Millares 2 3 2 3 2 2 6 2 3" xfId="8013"/>
    <cellStyle name="Millares 2 3 2 3 2 2 6 3" xfId="8014"/>
    <cellStyle name="Millares 2 3 2 3 2 2 6 4" xfId="8015"/>
    <cellStyle name="Millares 2 3 2 3 2 2 7" xfId="8016"/>
    <cellStyle name="Millares 2 3 2 3 2 2 7 2" xfId="8017"/>
    <cellStyle name="Millares 2 3 2 3 2 2 7 3" xfId="8018"/>
    <cellStyle name="Millares 2 3 2 3 2 2 8" xfId="8019"/>
    <cellStyle name="Millares 2 3 2 3 2 2 9" xfId="8020"/>
    <cellStyle name="Millares 2 3 2 3 2 3" xfId="8021"/>
    <cellStyle name="Millares 2 3 2 3 2 3 2" xfId="8022"/>
    <cellStyle name="Millares 2 3 2 3 2 3 2 2" xfId="8023"/>
    <cellStyle name="Millares 2 3 2 3 2 3 2 2 2" xfId="8024"/>
    <cellStyle name="Millares 2 3 2 3 2 3 2 2 2 2" xfId="8025"/>
    <cellStyle name="Millares 2 3 2 3 2 3 2 2 2 3" xfId="8026"/>
    <cellStyle name="Millares 2 3 2 3 2 3 2 2 3" xfId="8027"/>
    <cellStyle name="Millares 2 3 2 3 2 3 2 2 4" xfId="8028"/>
    <cellStyle name="Millares 2 3 2 3 2 3 2 3" xfId="8029"/>
    <cellStyle name="Millares 2 3 2 3 2 3 2 3 2" xfId="8030"/>
    <cellStyle name="Millares 2 3 2 3 2 3 2 3 3" xfId="8031"/>
    <cellStyle name="Millares 2 3 2 3 2 3 2 4" xfId="8032"/>
    <cellStyle name="Millares 2 3 2 3 2 3 2 5" xfId="8033"/>
    <cellStyle name="Millares 2 3 2 3 2 3 3" xfId="8034"/>
    <cellStyle name="Millares 2 3 2 3 2 3 3 2" xfId="8035"/>
    <cellStyle name="Millares 2 3 2 3 2 3 3 2 2" xfId="8036"/>
    <cellStyle name="Millares 2 3 2 3 2 3 3 2 3" xfId="8037"/>
    <cellStyle name="Millares 2 3 2 3 2 3 3 3" xfId="8038"/>
    <cellStyle name="Millares 2 3 2 3 2 3 3 4" xfId="8039"/>
    <cellStyle name="Millares 2 3 2 3 2 3 4" xfId="8040"/>
    <cellStyle name="Millares 2 3 2 3 2 3 4 2" xfId="8041"/>
    <cellStyle name="Millares 2 3 2 3 2 3 4 2 2" xfId="8042"/>
    <cellStyle name="Millares 2 3 2 3 2 3 4 2 3" xfId="8043"/>
    <cellStyle name="Millares 2 3 2 3 2 3 4 3" xfId="8044"/>
    <cellStyle name="Millares 2 3 2 3 2 3 4 4" xfId="8045"/>
    <cellStyle name="Millares 2 3 2 3 2 3 5" xfId="8046"/>
    <cellStyle name="Millares 2 3 2 3 2 3 5 2" xfId="8047"/>
    <cellStyle name="Millares 2 3 2 3 2 3 5 2 2" xfId="8048"/>
    <cellStyle name="Millares 2 3 2 3 2 3 5 2 3" xfId="8049"/>
    <cellStyle name="Millares 2 3 2 3 2 3 5 3" xfId="8050"/>
    <cellStyle name="Millares 2 3 2 3 2 3 5 4" xfId="8051"/>
    <cellStyle name="Millares 2 3 2 3 2 3 6" xfId="8052"/>
    <cellStyle name="Millares 2 3 2 3 2 3 6 2" xfId="8053"/>
    <cellStyle name="Millares 2 3 2 3 2 3 6 3" xfId="8054"/>
    <cellStyle name="Millares 2 3 2 3 2 3 7" xfId="8055"/>
    <cellStyle name="Millares 2 3 2 3 2 3 8" xfId="8056"/>
    <cellStyle name="Millares 2 3 2 3 2 4" xfId="8057"/>
    <cellStyle name="Millares 2 3 2 3 2 4 2" xfId="8058"/>
    <cellStyle name="Millares 2 3 2 3 2 4 2 2" xfId="8059"/>
    <cellStyle name="Millares 2 3 2 3 2 4 2 2 2" xfId="8060"/>
    <cellStyle name="Millares 2 3 2 3 2 4 2 2 3" xfId="8061"/>
    <cellStyle name="Millares 2 3 2 3 2 4 2 3" xfId="8062"/>
    <cellStyle name="Millares 2 3 2 3 2 4 2 4" xfId="8063"/>
    <cellStyle name="Millares 2 3 2 3 2 4 3" xfId="8064"/>
    <cellStyle name="Millares 2 3 2 3 2 4 3 2" xfId="8065"/>
    <cellStyle name="Millares 2 3 2 3 2 4 3 3" xfId="8066"/>
    <cellStyle name="Millares 2 3 2 3 2 4 4" xfId="8067"/>
    <cellStyle name="Millares 2 3 2 3 2 4 5" xfId="8068"/>
    <cellStyle name="Millares 2 3 2 3 2 5" xfId="8069"/>
    <cellStyle name="Millares 2 3 2 3 2 5 2" xfId="8070"/>
    <cellStyle name="Millares 2 3 2 3 2 5 2 2" xfId="8071"/>
    <cellStyle name="Millares 2 3 2 3 2 5 2 3" xfId="8072"/>
    <cellStyle name="Millares 2 3 2 3 2 5 3" xfId="8073"/>
    <cellStyle name="Millares 2 3 2 3 2 5 4" xfId="8074"/>
    <cellStyle name="Millares 2 3 2 3 2 6" xfId="8075"/>
    <cellStyle name="Millares 2 3 2 3 2 6 2" xfId="8076"/>
    <cellStyle name="Millares 2 3 2 3 2 6 2 2" xfId="8077"/>
    <cellStyle name="Millares 2 3 2 3 2 6 2 3" xfId="8078"/>
    <cellStyle name="Millares 2 3 2 3 2 6 3" xfId="8079"/>
    <cellStyle name="Millares 2 3 2 3 2 6 4" xfId="8080"/>
    <cellStyle name="Millares 2 3 2 3 2 7" xfId="8081"/>
    <cellStyle name="Millares 2 3 2 3 2 7 2" xfId="8082"/>
    <cellStyle name="Millares 2 3 2 3 2 7 2 2" xfId="8083"/>
    <cellStyle name="Millares 2 3 2 3 2 7 2 3" xfId="8084"/>
    <cellStyle name="Millares 2 3 2 3 2 7 3" xfId="8085"/>
    <cellStyle name="Millares 2 3 2 3 2 7 4" xfId="8086"/>
    <cellStyle name="Millares 2 3 2 3 2 8" xfId="8087"/>
    <cellStyle name="Millares 2 3 2 3 2 8 2" xfId="8088"/>
    <cellStyle name="Millares 2 3 2 3 2 8 3" xfId="8089"/>
    <cellStyle name="Millares 2 3 2 3 2 9" xfId="8090"/>
    <cellStyle name="Millares 2 3 2 3 3" xfId="8091"/>
    <cellStyle name="Millares 2 3 2 3 3 2" xfId="8092"/>
    <cellStyle name="Millares 2 3 2 3 3 2 2" xfId="8093"/>
    <cellStyle name="Millares 2 3 2 3 3 2 2 2" xfId="8094"/>
    <cellStyle name="Millares 2 3 2 3 3 2 2 2 2" xfId="8095"/>
    <cellStyle name="Millares 2 3 2 3 3 2 2 2 2 2" xfId="8096"/>
    <cellStyle name="Millares 2 3 2 3 3 2 2 2 2 3" xfId="8097"/>
    <cellStyle name="Millares 2 3 2 3 3 2 2 2 3" xfId="8098"/>
    <cellStyle name="Millares 2 3 2 3 3 2 2 2 4" xfId="8099"/>
    <cellStyle name="Millares 2 3 2 3 3 2 2 3" xfId="8100"/>
    <cellStyle name="Millares 2 3 2 3 3 2 2 3 2" xfId="8101"/>
    <cellStyle name="Millares 2 3 2 3 3 2 2 3 3" xfId="8102"/>
    <cellStyle name="Millares 2 3 2 3 3 2 2 4" xfId="8103"/>
    <cellStyle name="Millares 2 3 2 3 3 2 2 5" xfId="8104"/>
    <cellStyle name="Millares 2 3 2 3 3 2 3" xfId="8105"/>
    <cellStyle name="Millares 2 3 2 3 3 2 3 2" xfId="8106"/>
    <cellStyle name="Millares 2 3 2 3 3 2 3 2 2" xfId="8107"/>
    <cellStyle name="Millares 2 3 2 3 3 2 3 2 3" xfId="8108"/>
    <cellStyle name="Millares 2 3 2 3 3 2 3 3" xfId="8109"/>
    <cellStyle name="Millares 2 3 2 3 3 2 3 4" xfId="8110"/>
    <cellStyle name="Millares 2 3 2 3 3 2 4" xfId="8111"/>
    <cellStyle name="Millares 2 3 2 3 3 2 4 2" xfId="8112"/>
    <cellStyle name="Millares 2 3 2 3 3 2 4 2 2" xfId="8113"/>
    <cellStyle name="Millares 2 3 2 3 3 2 4 2 3" xfId="8114"/>
    <cellStyle name="Millares 2 3 2 3 3 2 4 3" xfId="8115"/>
    <cellStyle name="Millares 2 3 2 3 3 2 4 4" xfId="8116"/>
    <cellStyle name="Millares 2 3 2 3 3 2 5" xfId="8117"/>
    <cellStyle name="Millares 2 3 2 3 3 2 5 2" xfId="8118"/>
    <cellStyle name="Millares 2 3 2 3 3 2 5 2 2" xfId="8119"/>
    <cellStyle name="Millares 2 3 2 3 3 2 5 2 3" xfId="8120"/>
    <cellStyle name="Millares 2 3 2 3 3 2 5 3" xfId="8121"/>
    <cellStyle name="Millares 2 3 2 3 3 2 5 4" xfId="8122"/>
    <cellStyle name="Millares 2 3 2 3 3 2 6" xfId="8123"/>
    <cellStyle name="Millares 2 3 2 3 3 2 6 2" xfId="8124"/>
    <cellStyle name="Millares 2 3 2 3 3 2 6 3" xfId="8125"/>
    <cellStyle name="Millares 2 3 2 3 3 2 7" xfId="8126"/>
    <cellStyle name="Millares 2 3 2 3 3 2 8" xfId="8127"/>
    <cellStyle name="Millares 2 3 2 3 3 3" xfId="8128"/>
    <cellStyle name="Millares 2 3 2 3 3 3 2" xfId="8129"/>
    <cellStyle name="Millares 2 3 2 3 3 3 2 2" xfId="8130"/>
    <cellStyle name="Millares 2 3 2 3 3 3 2 2 2" xfId="8131"/>
    <cellStyle name="Millares 2 3 2 3 3 3 2 2 3" xfId="8132"/>
    <cellStyle name="Millares 2 3 2 3 3 3 2 3" xfId="8133"/>
    <cellStyle name="Millares 2 3 2 3 3 3 2 4" xfId="8134"/>
    <cellStyle name="Millares 2 3 2 3 3 3 3" xfId="8135"/>
    <cellStyle name="Millares 2 3 2 3 3 3 3 2" xfId="8136"/>
    <cellStyle name="Millares 2 3 2 3 3 3 3 3" xfId="8137"/>
    <cellStyle name="Millares 2 3 2 3 3 3 4" xfId="8138"/>
    <cellStyle name="Millares 2 3 2 3 3 3 5" xfId="8139"/>
    <cellStyle name="Millares 2 3 2 3 3 4" xfId="8140"/>
    <cellStyle name="Millares 2 3 2 3 3 4 2" xfId="8141"/>
    <cellStyle name="Millares 2 3 2 3 3 4 2 2" xfId="8142"/>
    <cellStyle name="Millares 2 3 2 3 3 4 2 3" xfId="8143"/>
    <cellStyle name="Millares 2 3 2 3 3 4 3" xfId="8144"/>
    <cellStyle name="Millares 2 3 2 3 3 4 4" xfId="8145"/>
    <cellStyle name="Millares 2 3 2 3 3 5" xfId="8146"/>
    <cellStyle name="Millares 2 3 2 3 3 5 2" xfId="8147"/>
    <cellStyle name="Millares 2 3 2 3 3 5 2 2" xfId="8148"/>
    <cellStyle name="Millares 2 3 2 3 3 5 2 3" xfId="8149"/>
    <cellStyle name="Millares 2 3 2 3 3 5 3" xfId="8150"/>
    <cellStyle name="Millares 2 3 2 3 3 5 4" xfId="8151"/>
    <cellStyle name="Millares 2 3 2 3 3 6" xfId="8152"/>
    <cellStyle name="Millares 2 3 2 3 3 6 2" xfId="8153"/>
    <cellStyle name="Millares 2 3 2 3 3 6 2 2" xfId="8154"/>
    <cellStyle name="Millares 2 3 2 3 3 6 2 3" xfId="8155"/>
    <cellStyle name="Millares 2 3 2 3 3 6 3" xfId="8156"/>
    <cellStyle name="Millares 2 3 2 3 3 6 4" xfId="8157"/>
    <cellStyle name="Millares 2 3 2 3 3 7" xfId="8158"/>
    <cellStyle name="Millares 2 3 2 3 3 7 2" xfId="8159"/>
    <cellStyle name="Millares 2 3 2 3 3 7 3" xfId="8160"/>
    <cellStyle name="Millares 2 3 2 3 3 8" xfId="8161"/>
    <cellStyle name="Millares 2 3 2 3 3 9" xfId="8162"/>
    <cellStyle name="Millares 2 3 2 3 4" xfId="8163"/>
    <cellStyle name="Millares 2 3 2 3 4 2" xfId="8164"/>
    <cellStyle name="Millares 2 3 2 3 4 2 2" xfId="8165"/>
    <cellStyle name="Millares 2 3 2 3 4 2 2 2" xfId="8166"/>
    <cellStyle name="Millares 2 3 2 3 4 2 2 2 2" xfId="8167"/>
    <cellStyle name="Millares 2 3 2 3 4 2 2 2 2 2" xfId="8168"/>
    <cellStyle name="Millares 2 3 2 3 4 2 2 2 2 3" xfId="8169"/>
    <cellStyle name="Millares 2 3 2 3 4 2 2 2 3" xfId="8170"/>
    <cellStyle name="Millares 2 3 2 3 4 2 2 2 4" xfId="8171"/>
    <cellStyle name="Millares 2 3 2 3 4 2 2 3" xfId="8172"/>
    <cellStyle name="Millares 2 3 2 3 4 2 2 3 2" xfId="8173"/>
    <cellStyle name="Millares 2 3 2 3 4 2 2 3 3" xfId="8174"/>
    <cellStyle name="Millares 2 3 2 3 4 2 2 4" xfId="8175"/>
    <cellStyle name="Millares 2 3 2 3 4 2 2 5" xfId="8176"/>
    <cellStyle name="Millares 2 3 2 3 4 2 3" xfId="8177"/>
    <cellStyle name="Millares 2 3 2 3 4 2 3 2" xfId="8178"/>
    <cellStyle name="Millares 2 3 2 3 4 2 3 2 2" xfId="8179"/>
    <cellStyle name="Millares 2 3 2 3 4 2 3 2 3" xfId="8180"/>
    <cellStyle name="Millares 2 3 2 3 4 2 3 3" xfId="8181"/>
    <cellStyle name="Millares 2 3 2 3 4 2 3 4" xfId="8182"/>
    <cellStyle name="Millares 2 3 2 3 4 2 4" xfId="8183"/>
    <cellStyle name="Millares 2 3 2 3 4 2 4 2" xfId="8184"/>
    <cellStyle name="Millares 2 3 2 3 4 2 4 2 2" xfId="8185"/>
    <cellStyle name="Millares 2 3 2 3 4 2 4 2 3" xfId="8186"/>
    <cellStyle name="Millares 2 3 2 3 4 2 4 3" xfId="8187"/>
    <cellStyle name="Millares 2 3 2 3 4 2 4 4" xfId="8188"/>
    <cellStyle name="Millares 2 3 2 3 4 2 5" xfId="8189"/>
    <cellStyle name="Millares 2 3 2 3 4 2 5 2" xfId="8190"/>
    <cellStyle name="Millares 2 3 2 3 4 2 5 2 2" xfId="8191"/>
    <cellStyle name="Millares 2 3 2 3 4 2 5 2 3" xfId="8192"/>
    <cellStyle name="Millares 2 3 2 3 4 2 5 3" xfId="8193"/>
    <cellStyle name="Millares 2 3 2 3 4 2 5 4" xfId="8194"/>
    <cellStyle name="Millares 2 3 2 3 4 2 6" xfId="8195"/>
    <cellStyle name="Millares 2 3 2 3 4 2 6 2" xfId="8196"/>
    <cellStyle name="Millares 2 3 2 3 4 2 6 3" xfId="8197"/>
    <cellStyle name="Millares 2 3 2 3 4 2 7" xfId="8198"/>
    <cellStyle name="Millares 2 3 2 3 4 2 8" xfId="8199"/>
    <cellStyle name="Millares 2 3 2 3 4 3" xfId="8200"/>
    <cellStyle name="Millares 2 3 2 3 4 3 2" xfId="8201"/>
    <cellStyle name="Millares 2 3 2 3 4 3 2 2" xfId="8202"/>
    <cellStyle name="Millares 2 3 2 3 4 3 2 2 2" xfId="8203"/>
    <cellStyle name="Millares 2 3 2 3 4 3 2 2 3" xfId="8204"/>
    <cellStyle name="Millares 2 3 2 3 4 3 2 3" xfId="8205"/>
    <cellStyle name="Millares 2 3 2 3 4 3 2 4" xfId="8206"/>
    <cellStyle name="Millares 2 3 2 3 4 3 3" xfId="8207"/>
    <cellStyle name="Millares 2 3 2 3 4 3 3 2" xfId="8208"/>
    <cellStyle name="Millares 2 3 2 3 4 3 3 3" xfId="8209"/>
    <cellStyle name="Millares 2 3 2 3 4 3 4" xfId="8210"/>
    <cellStyle name="Millares 2 3 2 3 4 3 5" xfId="8211"/>
    <cellStyle name="Millares 2 3 2 3 4 4" xfId="8212"/>
    <cellStyle name="Millares 2 3 2 3 4 4 2" xfId="8213"/>
    <cellStyle name="Millares 2 3 2 3 4 4 2 2" xfId="8214"/>
    <cellStyle name="Millares 2 3 2 3 4 4 2 3" xfId="8215"/>
    <cellStyle name="Millares 2 3 2 3 4 4 3" xfId="8216"/>
    <cellStyle name="Millares 2 3 2 3 4 4 4" xfId="8217"/>
    <cellStyle name="Millares 2 3 2 3 4 5" xfId="8218"/>
    <cellStyle name="Millares 2 3 2 3 4 5 2" xfId="8219"/>
    <cellStyle name="Millares 2 3 2 3 4 5 2 2" xfId="8220"/>
    <cellStyle name="Millares 2 3 2 3 4 5 2 3" xfId="8221"/>
    <cellStyle name="Millares 2 3 2 3 4 5 3" xfId="8222"/>
    <cellStyle name="Millares 2 3 2 3 4 5 4" xfId="8223"/>
    <cellStyle name="Millares 2 3 2 3 4 6" xfId="8224"/>
    <cellStyle name="Millares 2 3 2 3 4 6 2" xfId="8225"/>
    <cellStyle name="Millares 2 3 2 3 4 6 2 2" xfId="8226"/>
    <cellStyle name="Millares 2 3 2 3 4 6 2 3" xfId="8227"/>
    <cellStyle name="Millares 2 3 2 3 4 6 3" xfId="8228"/>
    <cellStyle name="Millares 2 3 2 3 4 6 4" xfId="8229"/>
    <cellStyle name="Millares 2 3 2 3 4 7" xfId="8230"/>
    <cellStyle name="Millares 2 3 2 3 4 7 2" xfId="8231"/>
    <cellStyle name="Millares 2 3 2 3 4 7 3" xfId="8232"/>
    <cellStyle name="Millares 2 3 2 3 4 8" xfId="8233"/>
    <cellStyle name="Millares 2 3 2 3 4 9" xfId="8234"/>
    <cellStyle name="Millares 2 3 2 3 5" xfId="8235"/>
    <cellStyle name="Millares 2 3 2 3 5 2" xfId="8236"/>
    <cellStyle name="Millares 2 3 2 3 5 2 2" xfId="8237"/>
    <cellStyle name="Millares 2 3 2 3 5 2 2 2" xfId="8238"/>
    <cellStyle name="Millares 2 3 2 3 5 2 2 2 2" xfId="8239"/>
    <cellStyle name="Millares 2 3 2 3 5 2 2 2 3" xfId="8240"/>
    <cellStyle name="Millares 2 3 2 3 5 2 2 3" xfId="8241"/>
    <cellStyle name="Millares 2 3 2 3 5 2 2 4" xfId="8242"/>
    <cellStyle name="Millares 2 3 2 3 5 2 3" xfId="8243"/>
    <cellStyle name="Millares 2 3 2 3 5 2 3 2" xfId="8244"/>
    <cellStyle name="Millares 2 3 2 3 5 2 3 3" xfId="8245"/>
    <cellStyle name="Millares 2 3 2 3 5 2 4" xfId="8246"/>
    <cellStyle name="Millares 2 3 2 3 5 2 5" xfId="8247"/>
    <cellStyle name="Millares 2 3 2 3 5 3" xfId="8248"/>
    <cellStyle name="Millares 2 3 2 3 5 3 2" xfId="8249"/>
    <cellStyle name="Millares 2 3 2 3 5 3 2 2" xfId="8250"/>
    <cellStyle name="Millares 2 3 2 3 5 3 2 3" xfId="8251"/>
    <cellStyle name="Millares 2 3 2 3 5 3 3" xfId="8252"/>
    <cellStyle name="Millares 2 3 2 3 5 3 4" xfId="8253"/>
    <cellStyle name="Millares 2 3 2 3 5 4" xfId="8254"/>
    <cellStyle name="Millares 2 3 2 3 5 4 2" xfId="8255"/>
    <cellStyle name="Millares 2 3 2 3 5 4 2 2" xfId="8256"/>
    <cellStyle name="Millares 2 3 2 3 5 4 2 3" xfId="8257"/>
    <cellStyle name="Millares 2 3 2 3 5 4 3" xfId="8258"/>
    <cellStyle name="Millares 2 3 2 3 5 4 4" xfId="8259"/>
    <cellStyle name="Millares 2 3 2 3 5 5" xfId="8260"/>
    <cellStyle name="Millares 2 3 2 3 5 5 2" xfId="8261"/>
    <cellStyle name="Millares 2 3 2 3 5 5 2 2" xfId="8262"/>
    <cellStyle name="Millares 2 3 2 3 5 5 2 3" xfId="8263"/>
    <cellStyle name="Millares 2 3 2 3 5 5 3" xfId="8264"/>
    <cellStyle name="Millares 2 3 2 3 5 5 4" xfId="8265"/>
    <cellStyle name="Millares 2 3 2 3 5 6" xfId="8266"/>
    <cellStyle name="Millares 2 3 2 3 5 6 2" xfId="8267"/>
    <cellStyle name="Millares 2 3 2 3 5 6 3" xfId="8268"/>
    <cellStyle name="Millares 2 3 2 3 5 7" xfId="8269"/>
    <cellStyle name="Millares 2 3 2 3 5 8" xfId="8270"/>
    <cellStyle name="Millares 2 3 2 3 6" xfId="8271"/>
    <cellStyle name="Millares 2 3 2 3 6 2" xfId="8272"/>
    <cellStyle name="Millares 2 3 2 3 6 2 2" xfId="8273"/>
    <cellStyle name="Millares 2 3 2 3 6 2 2 2" xfId="8274"/>
    <cellStyle name="Millares 2 3 2 3 6 2 2 3" xfId="8275"/>
    <cellStyle name="Millares 2 3 2 3 6 2 3" xfId="8276"/>
    <cellStyle name="Millares 2 3 2 3 6 2 4" xfId="8277"/>
    <cellStyle name="Millares 2 3 2 3 6 3" xfId="8278"/>
    <cellStyle name="Millares 2 3 2 3 6 3 2" xfId="8279"/>
    <cellStyle name="Millares 2 3 2 3 6 3 3" xfId="8280"/>
    <cellStyle name="Millares 2 3 2 3 6 4" xfId="8281"/>
    <cellStyle name="Millares 2 3 2 3 6 5" xfId="8282"/>
    <cellStyle name="Millares 2 3 2 3 7" xfId="8283"/>
    <cellStyle name="Millares 2 3 2 3 7 2" xfId="8284"/>
    <cellStyle name="Millares 2 3 2 3 7 2 2" xfId="8285"/>
    <cellStyle name="Millares 2 3 2 3 7 2 3" xfId="8286"/>
    <cellStyle name="Millares 2 3 2 3 7 3" xfId="8287"/>
    <cellStyle name="Millares 2 3 2 3 7 4" xfId="8288"/>
    <cellStyle name="Millares 2 3 2 3 8" xfId="8289"/>
    <cellStyle name="Millares 2 3 2 3 8 2" xfId="8290"/>
    <cellStyle name="Millares 2 3 2 3 8 2 2" xfId="8291"/>
    <cellStyle name="Millares 2 3 2 3 8 2 3" xfId="8292"/>
    <cellStyle name="Millares 2 3 2 3 8 3" xfId="8293"/>
    <cellStyle name="Millares 2 3 2 3 8 4" xfId="8294"/>
    <cellStyle name="Millares 2 3 2 3 9" xfId="8295"/>
    <cellStyle name="Millares 2 3 2 3 9 2" xfId="8296"/>
    <cellStyle name="Millares 2 3 2 3 9 2 2" xfId="8297"/>
    <cellStyle name="Millares 2 3 2 3 9 2 3" xfId="8298"/>
    <cellStyle name="Millares 2 3 2 3 9 3" xfId="8299"/>
    <cellStyle name="Millares 2 3 2 3 9 4" xfId="8300"/>
    <cellStyle name="Millares 2 3 2 4" xfId="8301"/>
    <cellStyle name="Millares 2 3 2 4 10" xfId="8302"/>
    <cellStyle name="Millares 2 3 2 4 2" xfId="8303"/>
    <cellStyle name="Millares 2 3 2 4 2 2" xfId="8304"/>
    <cellStyle name="Millares 2 3 2 4 2 2 2" xfId="8305"/>
    <cellStyle name="Millares 2 3 2 4 2 2 2 2" xfId="8306"/>
    <cellStyle name="Millares 2 3 2 4 2 2 2 2 2" xfId="8307"/>
    <cellStyle name="Millares 2 3 2 4 2 2 2 2 2 2" xfId="8308"/>
    <cellStyle name="Millares 2 3 2 4 2 2 2 2 2 3" xfId="8309"/>
    <cellStyle name="Millares 2 3 2 4 2 2 2 2 3" xfId="8310"/>
    <cellStyle name="Millares 2 3 2 4 2 2 2 2 4" xfId="8311"/>
    <cellStyle name="Millares 2 3 2 4 2 2 2 3" xfId="8312"/>
    <cellStyle name="Millares 2 3 2 4 2 2 2 3 2" xfId="8313"/>
    <cellStyle name="Millares 2 3 2 4 2 2 2 3 3" xfId="8314"/>
    <cellStyle name="Millares 2 3 2 4 2 2 2 4" xfId="8315"/>
    <cellStyle name="Millares 2 3 2 4 2 2 2 5" xfId="8316"/>
    <cellStyle name="Millares 2 3 2 4 2 2 3" xfId="8317"/>
    <cellStyle name="Millares 2 3 2 4 2 2 3 2" xfId="8318"/>
    <cellStyle name="Millares 2 3 2 4 2 2 3 2 2" xfId="8319"/>
    <cellStyle name="Millares 2 3 2 4 2 2 3 2 3" xfId="8320"/>
    <cellStyle name="Millares 2 3 2 4 2 2 3 3" xfId="8321"/>
    <cellStyle name="Millares 2 3 2 4 2 2 3 4" xfId="8322"/>
    <cellStyle name="Millares 2 3 2 4 2 2 4" xfId="8323"/>
    <cellStyle name="Millares 2 3 2 4 2 2 4 2" xfId="8324"/>
    <cellStyle name="Millares 2 3 2 4 2 2 4 2 2" xfId="8325"/>
    <cellStyle name="Millares 2 3 2 4 2 2 4 2 3" xfId="8326"/>
    <cellStyle name="Millares 2 3 2 4 2 2 4 3" xfId="8327"/>
    <cellStyle name="Millares 2 3 2 4 2 2 4 4" xfId="8328"/>
    <cellStyle name="Millares 2 3 2 4 2 2 5" xfId="8329"/>
    <cellStyle name="Millares 2 3 2 4 2 2 5 2" xfId="8330"/>
    <cellStyle name="Millares 2 3 2 4 2 2 5 2 2" xfId="8331"/>
    <cellStyle name="Millares 2 3 2 4 2 2 5 2 3" xfId="8332"/>
    <cellStyle name="Millares 2 3 2 4 2 2 5 3" xfId="8333"/>
    <cellStyle name="Millares 2 3 2 4 2 2 5 4" xfId="8334"/>
    <cellStyle name="Millares 2 3 2 4 2 2 6" xfId="8335"/>
    <cellStyle name="Millares 2 3 2 4 2 2 6 2" xfId="8336"/>
    <cellStyle name="Millares 2 3 2 4 2 2 6 3" xfId="8337"/>
    <cellStyle name="Millares 2 3 2 4 2 2 7" xfId="8338"/>
    <cellStyle name="Millares 2 3 2 4 2 2 8" xfId="8339"/>
    <cellStyle name="Millares 2 3 2 4 2 3" xfId="8340"/>
    <cellStyle name="Millares 2 3 2 4 2 3 2" xfId="8341"/>
    <cellStyle name="Millares 2 3 2 4 2 3 2 2" xfId="8342"/>
    <cellStyle name="Millares 2 3 2 4 2 3 2 2 2" xfId="8343"/>
    <cellStyle name="Millares 2 3 2 4 2 3 2 2 3" xfId="8344"/>
    <cellStyle name="Millares 2 3 2 4 2 3 2 3" xfId="8345"/>
    <cellStyle name="Millares 2 3 2 4 2 3 2 4" xfId="8346"/>
    <cellStyle name="Millares 2 3 2 4 2 3 3" xfId="8347"/>
    <cellStyle name="Millares 2 3 2 4 2 3 3 2" xfId="8348"/>
    <cellStyle name="Millares 2 3 2 4 2 3 3 3" xfId="8349"/>
    <cellStyle name="Millares 2 3 2 4 2 3 4" xfId="8350"/>
    <cellStyle name="Millares 2 3 2 4 2 3 5" xfId="8351"/>
    <cellStyle name="Millares 2 3 2 4 2 4" xfId="8352"/>
    <cellStyle name="Millares 2 3 2 4 2 4 2" xfId="8353"/>
    <cellStyle name="Millares 2 3 2 4 2 4 2 2" xfId="8354"/>
    <cellStyle name="Millares 2 3 2 4 2 4 2 3" xfId="8355"/>
    <cellStyle name="Millares 2 3 2 4 2 4 3" xfId="8356"/>
    <cellStyle name="Millares 2 3 2 4 2 4 4" xfId="8357"/>
    <cellStyle name="Millares 2 3 2 4 2 5" xfId="8358"/>
    <cellStyle name="Millares 2 3 2 4 2 5 2" xfId="8359"/>
    <cellStyle name="Millares 2 3 2 4 2 5 2 2" xfId="8360"/>
    <cellStyle name="Millares 2 3 2 4 2 5 2 3" xfId="8361"/>
    <cellStyle name="Millares 2 3 2 4 2 5 3" xfId="8362"/>
    <cellStyle name="Millares 2 3 2 4 2 5 4" xfId="8363"/>
    <cellStyle name="Millares 2 3 2 4 2 6" xfId="8364"/>
    <cellStyle name="Millares 2 3 2 4 2 6 2" xfId="8365"/>
    <cellStyle name="Millares 2 3 2 4 2 6 2 2" xfId="8366"/>
    <cellStyle name="Millares 2 3 2 4 2 6 2 3" xfId="8367"/>
    <cellStyle name="Millares 2 3 2 4 2 6 3" xfId="8368"/>
    <cellStyle name="Millares 2 3 2 4 2 6 4" xfId="8369"/>
    <cellStyle name="Millares 2 3 2 4 2 7" xfId="8370"/>
    <cellStyle name="Millares 2 3 2 4 2 7 2" xfId="8371"/>
    <cellStyle name="Millares 2 3 2 4 2 7 3" xfId="8372"/>
    <cellStyle name="Millares 2 3 2 4 2 8" xfId="8373"/>
    <cellStyle name="Millares 2 3 2 4 2 9" xfId="8374"/>
    <cellStyle name="Millares 2 3 2 4 3" xfId="8375"/>
    <cellStyle name="Millares 2 3 2 4 3 2" xfId="8376"/>
    <cellStyle name="Millares 2 3 2 4 3 2 2" xfId="8377"/>
    <cellStyle name="Millares 2 3 2 4 3 2 2 2" xfId="8378"/>
    <cellStyle name="Millares 2 3 2 4 3 2 2 2 2" xfId="8379"/>
    <cellStyle name="Millares 2 3 2 4 3 2 2 2 3" xfId="8380"/>
    <cellStyle name="Millares 2 3 2 4 3 2 2 3" xfId="8381"/>
    <cellStyle name="Millares 2 3 2 4 3 2 2 4" xfId="8382"/>
    <cellStyle name="Millares 2 3 2 4 3 2 3" xfId="8383"/>
    <cellStyle name="Millares 2 3 2 4 3 2 3 2" xfId="8384"/>
    <cellStyle name="Millares 2 3 2 4 3 2 3 3" xfId="8385"/>
    <cellStyle name="Millares 2 3 2 4 3 2 4" xfId="8386"/>
    <cellStyle name="Millares 2 3 2 4 3 2 5" xfId="8387"/>
    <cellStyle name="Millares 2 3 2 4 3 3" xfId="8388"/>
    <cellStyle name="Millares 2 3 2 4 3 3 2" xfId="8389"/>
    <cellStyle name="Millares 2 3 2 4 3 3 2 2" xfId="8390"/>
    <cellStyle name="Millares 2 3 2 4 3 3 2 3" xfId="8391"/>
    <cellStyle name="Millares 2 3 2 4 3 3 3" xfId="8392"/>
    <cellStyle name="Millares 2 3 2 4 3 3 4" xfId="8393"/>
    <cellStyle name="Millares 2 3 2 4 3 4" xfId="8394"/>
    <cellStyle name="Millares 2 3 2 4 3 4 2" xfId="8395"/>
    <cellStyle name="Millares 2 3 2 4 3 4 2 2" xfId="8396"/>
    <cellStyle name="Millares 2 3 2 4 3 4 2 3" xfId="8397"/>
    <cellStyle name="Millares 2 3 2 4 3 4 3" xfId="8398"/>
    <cellStyle name="Millares 2 3 2 4 3 4 4" xfId="8399"/>
    <cellStyle name="Millares 2 3 2 4 3 5" xfId="8400"/>
    <cellStyle name="Millares 2 3 2 4 3 5 2" xfId="8401"/>
    <cellStyle name="Millares 2 3 2 4 3 5 2 2" xfId="8402"/>
    <cellStyle name="Millares 2 3 2 4 3 5 2 3" xfId="8403"/>
    <cellStyle name="Millares 2 3 2 4 3 5 3" xfId="8404"/>
    <cellStyle name="Millares 2 3 2 4 3 5 4" xfId="8405"/>
    <cellStyle name="Millares 2 3 2 4 3 6" xfId="8406"/>
    <cellStyle name="Millares 2 3 2 4 3 6 2" xfId="8407"/>
    <cellStyle name="Millares 2 3 2 4 3 6 3" xfId="8408"/>
    <cellStyle name="Millares 2 3 2 4 3 7" xfId="8409"/>
    <cellStyle name="Millares 2 3 2 4 3 8" xfId="8410"/>
    <cellStyle name="Millares 2 3 2 4 4" xfId="8411"/>
    <cellStyle name="Millares 2 3 2 4 4 2" xfId="8412"/>
    <cellStyle name="Millares 2 3 2 4 4 2 2" xfId="8413"/>
    <cellStyle name="Millares 2 3 2 4 4 2 2 2" xfId="8414"/>
    <cellStyle name="Millares 2 3 2 4 4 2 2 3" xfId="8415"/>
    <cellStyle name="Millares 2 3 2 4 4 2 3" xfId="8416"/>
    <cellStyle name="Millares 2 3 2 4 4 2 4" xfId="8417"/>
    <cellStyle name="Millares 2 3 2 4 4 3" xfId="8418"/>
    <cellStyle name="Millares 2 3 2 4 4 3 2" xfId="8419"/>
    <cellStyle name="Millares 2 3 2 4 4 3 3" xfId="8420"/>
    <cellStyle name="Millares 2 3 2 4 4 4" xfId="8421"/>
    <cellStyle name="Millares 2 3 2 4 4 5" xfId="8422"/>
    <cellStyle name="Millares 2 3 2 4 5" xfId="8423"/>
    <cellStyle name="Millares 2 3 2 4 5 2" xfId="8424"/>
    <cellStyle name="Millares 2 3 2 4 5 2 2" xfId="8425"/>
    <cellStyle name="Millares 2 3 2 4 5 2 3" xfId="8426"/>
    <cellStyle name="Millares 2 3 2 4 5 3" xfId="8427"/>
    <cellStyle name="Millares 2 3 2 4 5 4" xfId="8428"/>
    <cellStyle name="Millares 2 3 2 4 6" xfId="8429"/>
    <cellStyle name="Millares 2 3 2 4 6 2" xfId="8430"/>
    <cellStyle name="Millares 2 3 2 4 6 2 2" xfId="8431"/>
    <cellStyle name="Millares 2 3 2 4 6 2 3" xfId="8432"/>
    <cellStyle name="Millares 2 3 2 4 6 3" xfId="8433"/>
    <cellStyle name="Millares 2 3 2 4 6 4" xfId="8434"/>
    <cellStyle name="Millares 2 3 2 4 7" xfId="8435"/>
    <cellStyle name="Millares 2 3 2 4 7 2" xfId="8436"/>
    <cellStyle name="Millares 2 3 2 4 7 2 2" xfId="8437"/>
    <cellStyle name="Millares 2 3 2 4 7 2 3" xfId="8438"/>
    <cellStyle name="Millares 2 3 2 4 7 3" xfId="8439"/>
    <cellStyle name="Millares 2 3 2 4 7 4" xfId="8440"/>
    <cellStyle name="Millares 2 3 2 4 8" xfId="8441"/>
    <cellStyle name="Millares 2 3 2 4 8 2" xfId="8442"/>
    <cellStyle name="Millares 2 3 2 4 8 3" xfId="8443"/>
    <cellStyle name="Millares 2 3 2 4 9" xfId="8444"/>
    <cellStyle name="Millares 2 3 2 5" xfId="8445"/>
    <cellStyle name="Millares 2 3 2 5 10" xfId="8446"/>
    <cellStyle name="Millares 2 3 2 5 2" xfId="8447"/>
    <cellStyle name="Millares 2 3 2 5 2 2" xfId="8448"/>
    <cellStyle name="Millares 2 3 2 5 2 2 2" xfId="8449"/>
    <cellStyle name="Millares 2 3 2 5 2 2 2 2" xfId="8450"/>
    <cellStyle name="Millares 2 3 2 5 2 2 2 2 2" xfId="8451"/>
    <cellStyle name="Millares 2 3 2 5 2 2 2 2 2 2" xfId="8452"/>
    <cellStyle name="Millares 2 3 2 5 2 2 2 2 2 3" xfId="8453"/>
    <cellStyle name="Millares 2 3 2 5 2 2 2 2 3" xfId="8454"/>
    <cellStyle name="Millares 2 3 2 5 2 2 2 2 4" xfId="8455"/>
    <cellStyle name="Millares 2 3 2 5 2 2 2 3" xfId="8456"/>
    <cellStyle name="Millares 2 3 2 5 2 2 2 3 2" xfId="8457"/>
    <cellStyle name="Millares 2 3 2 5 2 2 2 3 3" xfId="8458"/>
    <cellStyle name="Millares 2 3 2 5 2 2 2 4" xfId="8459"/>
    <cellStyle name="Millares 2 3 2 5 2 2 2 5" xfId="8460"/>
    <cellStyle name="Millares 2 3 2 5 2 2 3" xfId="8461"/>
    <cellStyle name="Millares 2 3 2 5 2 2 3 2" xfId="8462"/>
    <cellStyle name="Millares 2 3 2 5 2 2 3 2 2" xfId="8463"/>
    <cellStyle name="Millares 2 3 2 5 2 2 3 2 3" xfId="8464"/>
    <cellStyle name="Millares 2 3 2 5 2 2 3 3" xfId="8465"/>
    <cellStyle name="Millares 2 3 2 5 2 2 3 4" xfId="8466"/>
    <cellStyle name="Millares 2 3 2 5 2 2 4" xfId="8467"/>
    <cellStyle name="Millares 2 3 2 5 2 2 4 2" xfId="8468"/>
    <cellStyle name="Millares 2 3 2 5 2 2 4 2 2" xfId="8469"/>
    <cellStyle name="Millares 2 3 2 5 2 2 4 2 3" xfId="8470"/>
    <cellStyle name="Millares 2 3 2 5 2 2 4 3" xfId="8471"/>
    <cellStyle name="Millares 2 3 2 5 2 2 4 4" xfId="8472"/>
    <cellStyle name="Millares 2 3 2 5 2 2 5" xfId="8473"/>
    <cellStyle name="Millares 2 3 2 5 2 2 5 2" xfId="8474"/>
    <cellStyle name="Millares 2 3 2 5 2 2 5 2 2" xfId="8475"/>
    <cellStyle name="Millares 2 3 2 5 2 2 5 2 3" xfId="8476"/>
    <cellStyle name="Millares 2 3 2 5 2 2 5 3" xfId="8477"/>
    <cellStyle name="Millares 2 3 2 5 2 2 5 4" xfId="8478"/>
    <cellStyle name="Millares 2 3 2 5 2 2 6" xfId="8479"/>
    <cellStyle name="Millares 2 3 2 5 2 2 6 2" xfId="8480"/>
    <cellStyle name="Millares 2 3 2 5 2 2 6 3" xfId="8481"/>
    <cellStyle name="Millares 2 3 2 5 2 2 7" xfId="8482"/>
    <cellStyle name="Millares 2 3 2 5 2 2 8" xfId="8483"/>
    <cellStyle name="Millares 2 3 2 5 2 3" xfId="8484"/>
    <cellStyle name="Millares 2 3 2 5 2 3 2" xfId="8485"/>
    <cellStyle name="Millares 2 3 2 5 2 3 2 2" xfId="8486"/>
    <cellStyle name="Millares 2 3 2 5 2 3 2 2 2" xfId="8487"/>
    <cellStyle name="Millares 2 3 2 5 2 3 2 2 3" xfId="8488"/>
    <cellStyle name="Millares 2 3 2 5 2 3 2 3" xfId="8489"/>
    <cellStyle name="Millares 2 3 2 5 2 3 2 4" xfId="8490"/>
    <cellStyle name="Millares 2 3 2 5 2 3 3" xfId="8491"/>
    <cellStyle name="Millares 2 3 2 5 2 3 3 2" xfId="8492"/>
    <cellStyle name="Millares 2 3 2 5 2 3 3 3" xfId="8493"/>
    <cellStyle name="Millares 2 3 2 5 2 3 4" xfId="8494"/>
    <cellStyle name="Millares 2 3 2 5 2 3 5" xfId="8495"/>
    <cellStyle name="Millares 2 3 2 5 2 4" xfId="8496"/>
    <cellStyle name="Millares 2 3 2 5 2 4 2" xfId="8497"/>
    <cellStyle name="Millares 2 3 2 5 2 4 2 2" xfId="8498"/>
    <cellStyle name="Millares 2 3 2 5 2 4 2 3" xfId="8499"/>
    <cellStyle name="Millares 2 3 2 5 2 4 3" xfId="8500"/>
    <cellStyle name="Millares 2 3 2 5 2 4 4" xfId="8501"/>
    <cellStyle name="Millares 2 3 2 5 2 5" xfId="8502"/>
    <cellStyle name="Millares 2 3 2 5 2 5 2" xfId="8503"/>
    <cellStyle name="Millares 2 3 2 5 2 5 2 2" xfId="8504"/>
    <cellStyle name="Millares 2 3 2 5 2 5 2 3" xfId="8505"/>
    <cellStyle name="Millares 2 3 2 5 2 5 3" xfId="8506"/>
    <cellStyle name="Millares 2 3 2 5 2 5 4" xfId="8507"/>
    <cellStyle name="Millares 2 3 2 5 2 6" xfId="8508"/>
    <cellStyle name="Millares 2 3 2 5 2 6 2" xfId="8509"/>
    <cellStyle name="Millares 2 3 2 5 2 6 2 2" xfId="8510"/>
    <cellStyle name="Millares 2 3 2 5 2 6 2 3" xfId="8511"/>
    <cellStyle name="Millares 2 3 2 5 2 6 3" xfId="8512"/>
    <cellStyle name="Millares 2 3 2 5 2 6 4" xfId="8513"/>
    <cellStyle name="Millares 2 3 2 5 2 7" xfId="8514"/>
    <cellStyle name="Millares 2 3 2 5 2 7 2" xfId="8515"/>
    <cellStyle name="Millares 2 3 2 5 2 7 3" xfId="8516"/>
    <cellStyle name="Millares 2 3 2 5 2 8" xfId="8517"/>
    <cellStyle name="Millares 2 3 2 5 2 9" xfId="8518"/>
    <cellStyle name="Millares 2 3 2 5 3" xfId="8519"/>
    <cellStyle name="Millares 2 3 2 5 3 2" xfId="8520"/>
    <cellStyle name="Millares 2 3 2 5 3 2 2" xfId="8521"/>
    <cellStyle name="Millares 2 3 2 5 3 2 2 2" xfId="8522"/>
    <cellStyle name="Millares 2 3 2 5 3 2 2 2 2" xfId="8523"/>
    <cellStyle name="Millares 2 3 2 5 3 2 2 2 3" xfId="8524"/>
    <cellStyle name="Millares 2 3 2 5 3 2 2 3" xfId="8525"/>
    <cellStyle name="Millares 2 3 2 5 3 2 2 4" xfId="8526"/>
    <cellStyle name="Millares 2 3 2 5 3 2 3" xfId="8527"/>
    <cellStyle name="Millares 2 3 2 5 3 2 3 2" xfId="8528"/>
    <cellStyle name="Millares 2 3 2 5 3 2 3 3" xfId="8529"/>
    <cellStyle name="Millares 2 3 2 5 3 2 4" xfId="8530"/>
    <cellStyle name="Millares 2 3 2 5 3 2 5" xfId="8531"/>
    <cellStyle name="Millares 2 3 2 5 3 3" xfId="8532"/>
    <cellStyle name="Millares 2 3 2 5 3 3 2" xfId="8533"/>
    <cellStyle name="Millares 2 3 2 5 3 3 2 2" xfId="8534"/>
    <cellStyle name="Millares 2 3 2 5 3 3 2 3" xfId="8535"/>
    <cellStyle name="Millares 2 3 2 5 3 3 3" xfId="8536"/>
    <cellStyle name="Millares 2 3 2 5 3 3 4" xfId="8537"/>
    <cellStyle name="Millares 2 3 2 5 3 4" xfId="8538"/>
    <cellStyle name="Millares 2 3 2 5 3 4 2" xfId="8539"/>
    <cellStyle name="Millares 2 3 2 5 3 4 2 2" xfId="8540"/>
    <cellStyle name="Millares 2 3 2 5 3 4 2 3" xfId="8541"/>
    <cellStyle name="Millares 2 3 2 5 3 4 3" xfId="8542"/>
    <cellStyle name="Millares 2 3 2 5 3 4 4" xfId="8543"/>
    <cellStyle name="Millares 2 3 2 5 3 5" xfId="8544"/>
    <cellStyle name="Millares 2 3 2 5 3 5 2" xfId="8545"/>
    <cellStyle name="Millares 2 3 2 5 3 5 2 2" xfId="8546"/>
    <cellStyle name="Millares 2 3 2 5 3 5 2 3" xfId="8547"/>
    <cellStyle name="Millares 2 3 2 5 3 5 3" xfId="8548"/>
    <cellStyle name="Millares 2 3 2 5 3 5 4" xfId="8549"/>
    <cellStyle name="Millares 2 3 2 5 3 6" xfId="8550"/>
    <cellStyle name="Millares 2 3 2 5 3 6 2" xfId="8551"/>
    <cellStyle name="Millares 2 3 2 5 3 6 3" xfId="8552"/>
    <cellStyle name="Millares 2 3 2 5 3 7" xfId="8553"/>
    <cellStyle name="Millares 2 3 2 5 3 8" xfId="8554"/>
    <cellStyle name="Millares 2 3 2 5 4" xfId="8555"/>
    <cellStyle name="Millares 2 3 2 5 4 2" xfId="8556"/>
    <cellStyle name="Millares 2 3 2 5 4 2 2" xfId="8557"/>
    <cellStyle name="Millares 2 3 2 5 4 2 2 2" xfId="8558"/>
    <cellStyle name="Millares 2 3 2 5 4 2 2 3" xfId="8559"/>
    <cellStyle name="Millares 2 3 2 5 4 2 3" xfId="8560"/>
    <cellStyle name="Millares 2 3 2 5 4 2 4" xfId="8561"/>
    <cellStyle name="Millares 2 3 2 5 4 3" xfId="8562"/>
    <cellStyle name="Millares 2 3 2 5 4 3 2" xfId="8563"/>
    <cellStyle name="Millares 2 3 2 5 4 3 3" xfId="8564"/>
    <cellStyle name="Millares 2 3 2 5 4 4" xfId="8565"/>
    <cellStyle name="Millares 2 3 2 5 4 5" xfId="8566"/>
    <cellStyle name="Millares 2 3 2 5 5" xfId="8567"/>
    <cellStyle name="Millares 2 3 2 5 5 2" xfId="8568"/>
    <cellStyle name="Millares 2 3 2 5 5 2 2" xfId="8569"/>
    <cellStyle name="Millares 2 3 2 5 5 2 3" xfId="8570"/>
    <cellStyle name="Millares 2 3 2 5 5 3" xfId="8571"/>
    <cellStyle name="Millares 2 3 2 5 5 4" xfId="8572"/>
    <cellStyle name="Millares 2 3 2 5 6" xfId="8573"/>
    <cellStyle name="Millares 2 3 2 5 6 2" xfId="8574"/>
    <cellStyle name="Millares 2 3 2 5 6 2 2" xfId="8575"/>
    <cellStyle name="Millares 2 3 2 5 6 2 3" xfId="8576"/>
    <cellStyle name="Millares 2 3 2 5 6 3" xfId="8577"/>
    <cellStyle name="Millares 2 3 2 5 6 4" xfId="8578"/>
    <cellStyle name="Millares 2 3 2 5 7" xfId="8579"/>
    <cellStyle name="Millares 2 3 2 5 7 2" xfId="8580"/>
    <cellStyle name="Millares 2 3 2 5 7 2 2" xfId="8581"/>
    <cellStyle name="Millares 2 3 2 5 7 2 3" xfId="8582"/>
    <cellStyle name="Millares 2 3 2 5 7 3" xfId="8583"/>
    <cellStyle name="Millares 2 3 2 5 7 4" xfId="8584"/>
    <cellStyle name="Millares 2 3 2 5 8" xfId="8585"/>
    <cellStyle name="Millares 2 3 2 5 8 2" xfId="8586"/>
    <cellStyle name="Millares 2 3 2 5 8 3" xfId="8587"/>
    <cellStyle name="Millares 2 3 2 5 9" xfId="8588"/>
    <cellStyle name="Millares 2 3 2 6" xfId="8589"/>
    <cellStyle name="Millares 2 3 2 6 2" xfId="8590"/>
    <cellStyle name="Millares 2 3 2 6 2 2" xfId="8591"/>
    <cellStyle name="Millares 2 3 2 6 2 2 2" xfId="8592"/>
    <cellStyle name="Millares 2 3 2 6 2 2 2 2" xfId="8593"/>
    <cellStyle name="Millares 2 3 2 6 2 2 2 2 2" xfId="8594"/>
    <cellStyle name="Millares 2 3 2 6 2 2 2 2 3" xfId="8595"/>
    <cellStyle name="Millares 2 3 2 6 2 2 2 3" xfId="8596"/>
    <cellStyle name="Millares 2 3 2 6 2 2 2 4" xfId="8597"/>
    <cellStyle name="Millares 2 3 2 6 2 2 3" xfId="8598"/>
    <cellStyle name="Millares 2 3 2 6 2 2 3 2" xfId="8599"/>
    <cellStyle name="Millares 2 3 2 6 2 2 3 3" xfId="8600"/>
    <cellStyle name="Millares 2 3 2 6 2 2 4" xfId="8601"/>
    <cellStyle name="Millares 2 3 2 6 2 2 5" xfId="8602"/>
    <cellStyle name="Millares 2 3 2 6 2 3" xfId="8603"/>
    <cellStyle name="Millares 2 3 2 6 2 3 2" xfId="8604"/>
    <cellStyle name="Millares 2 3 2 6 2 3 2 2" xfId="8605"/>
    <cellStyle name="Millares 2 3 2 6 2 3 2 3" xfId="8606"/>
    <cellStyle name="Millares 2 3 2 6 2 3 3" xfId="8607"/>
    <cellStyle name="Millares 2 3 2 6 2 3 4" xfId="8608"/>
    <cellStyle name="Millares 2 3 2 6 2 4" xfId="8609"/>
    <cellStyle name="Millares 2 3 2 6 2 4 2" xfId="8610"/>
    <cellStyle name="Millares 2 3 2 6 2 4 2 2" xfId="8611"/>
    <cellStyle name="Millares 2 3 2 6 2 4 2 3" xfId="8612"/>
    <cellStyle name="Millares 2 3 2 6 2 4 3" xfId="8613"/>
    <cellStyle name="Millares 2 3 2 6 2 4 4" xfId="8614"/>
    <cellStyle name="Millares 2 3 2 6 2 5" xfId="8615"/>
    <cellStyle name="Millares 2 3 2 6 2 5 2" xfId="8616"/>
    <cellStyle name="Millares 2 3 2 6 2 5 2 2" xfId="8617"/>
    <cellStyle name="Millares 2 3 2 6 2 5 2 3" xfId="8618"/>
    <cellStyle name="Millares 2 3 2 6 2 5 3" xfId="8619"/>
    <cellStyle name="Millares 2 3 2 6 2 5 4" xfId="8620"/>
    <cellStyle name="Millares 2 3 2 6 2 6" xfId="8621"/>
    <cellStyle name="Millares 2 3 2 6 2 6 2" xfId="8622"/>
    <cellStyle name="Millares 2 3 2 6 2 6 3" xfId="8623"/>
    <cellStyle name="Millares 2 3 2 6 2 7" xfId="8624"/>
    <cellStyle name="Millares 2 3 2 6 2 8" xfId="8625"/>
    <cellStyle name="Millares 2 3 2 6 3" xfId="8626"/>
    <cellStyle name="Millares 2 3 2 6 3 2" xfId="8627"/>
    <cellStyle name="Millares 2 3 2 6 3 2 2" xfId="8628"/>
    <cellStyle name="Millares 2 3 2 6 3 2 2 2" xfId="8629"/>
    <cellStyle name="Millares 2 3 2 6 3 2 2 3" xfId="8630"/>
    <cellStyle name="Millares 2 3 2 6 3 2 3" xfId="8631"/>
    <cellStyle name="Millares 2 3 2 6 3 2 4" xfId="8632"/>
    <cellStyle name="Millares 2 3 2 6 3 3" xfId="8633"/>
    <cellStyle name="Millares 2 3 2 6 3 3 2" xfId="8634"/>
    <cellStyle name="Millares 2 3 2 6 3 3 3" xfId="8635"/>
    <cellStyle name="Millares 2 3 2 6 3 4" xfId="8636"/>
    <cellStyle name="Millares 2 3 2 6 3 5" xfId="8637"/>
    <cellStyle name="Millares 2 3 2 6 4" xfId="8638"/>
    <cellStyle name="Millares 2 3 2 6 4 2" xfId="8639"/>
    <cellStyle name="Millares 2 3 2 6 4 2 2" xfId="8640"/>
    <cellStyle name="Millares 2 3 2 6 4 2 3" xfId="8641"/>
    <cellStyle name="Millares 2 3 2 6 4 3" xfId="8642"/>
    <cellStyle name="Millares 2 3 2 6 4 4" xfId="8643"/>
    <cellStyle name="Millares 2 3 2 6 5" xfId="8644"/>
    <cellStyle name="Millares 2 3 2 6 5 2" xfId="8645"/>
    <cellStyle name="Millares 2 3 2 6 5 2 2" xfId="8646"/>
    <cellStyle name="Millares 2 3 2 6 5 2 3" xfId="8647"/>
    <cellStyle name="Millares 2 3 2 6 5 3" xfId="8648"/>
    <cellStyle name="Millares 2 3 2 6 5 4" xfId="8649"/>
    <cellStyle name="Millares 2 3 2 6 6" xfId="8650"/>
    <cellStyle name="Millares 2 3 2 6 6 2" xfId="8651"/>
    <cellStyle name="Millares 2 3 2 6 6 2 2" xfId="8652"/>
    <cellStyle name="Millares 2 3 2 6 6 2 3" xfId="8653"/>
    <cellStyle name="Millares 2 3 2 6 6 3" xfId="8654"/>
    <cellStyle name="Millares 2 3 2 6 6 4" xfId="8655"/>
    <cellStyle name="Millares 2 3 2 6 7" xfId="8656"/>
    <cellStyle name="Millares 2 3 2 6 7 2" xfId="8657"/>
    <cellStyle name="Millares 2 3 2 6 7 3" xfId="8658"/>
    <cellStyle name="Millares 2 3 2 6 8" xfId="8659"/>
    <cellStyle name="Millares 2 3 2 6 9" xfId="8660"/>
    <cellStyle name="Millares 2 3 2 7" xfId="8661"/>
    <cellStyle name="Millares 2 3 2 7 2" xfId="8662"/>
    <cellStyle name="Millares 2 3 2 7 2 2" xfId="8663"/>
    <cellStyle name="Millares 2 3 2 7 2 2 2" xfId="8664"/>
    <cellStyle name="Millares 2 3 2 7 2 2 2 2" xfId="8665"/>
    <cellStyle name="Millares 2 3 2 7 2 2 2 2 2" xfId="8666"/>
    <cellStyle name="Millares 2 3 2 7 2 2 2 2 3" xfId="8667"/>
    <cellStyle name="Millares 2 3 2 7 2 2 2 3" xfId="8668"/>
    <cellStyle name="Millares 2 3 2 7 2 2 2 4" xfId="8669"/>
    <cellStyle name="Millares 2 3 2 7 2 2 3" xfId="8670"/>
    <cellStyle name="Millares 2 3 2 7 2 2 3 2" xfId="8671"/>
    <cellStyle name="Millares 2 3 2 7 2 2 3 3" xfId="8672"/>
    <cellStyle name="Millares 2 3 2 7 2 2 4" xfId="8673"/>
    <cellStyle name="Millares 2 3 2 7 2 2 5" xfId="8674"/>
    <cellStyle name="Millares 2 3 2 7 2 3" xfId="8675"/>
    <cellStyle name="Millares 2 3 2 7 2 3 2" xfId="8676"/>
    <cellStyle name="Millares 2 3 2 7 2 3 2 2" xfId="8677"/>
    <cellStyle name="Millares 2 3 2 7 2 3 2 3" xfId="8678"/>
    <cellStyle name="Millares 2 3 2 7 2 3 3" xfId="8679"/>
    <cellStyle name="Millares 2 3 2 7 2 3 4" xfId="8680"/>
    <cellStyle name="Millares 2 3 2 7 2 4" xfId="8681"/>
    <cellStyle name="Millares 2 3 2 7 2 4 2" xfId="8682"/>
    <cellStyle name="Millares 2 3 2 7 2 4 2 2" xfId="8683"/>
    <cellStyle name="Millares 2 3 2 7 2 4 2 3" xfId="8684"/>
    <cellStyle name="Millares 2 3 2 7 2 4 3" xfId="8685"/>
    <cellStyle name="Millares 2 3 2 7 2 4 4" xfId="8686"/>
    <cellStyle name="Millares 2 3 2 7 2 5" xfId="8687"/>
    <cellStyle name="Millares 2 3 2 7 2 5 2" xfId="8688"/>
    <cellStyle name="Millares 2 3 2 7 2 5 2 2" xfId="8689"/>
    <cellStyle name="Millares 2 3 2 7 2 5 2 3" xfId="8690"/>
    <cellStyle name="Millares 2 3 2 7 2 5 3" xfId="8691"/>
    <cellStyle name="Millares 2 3 2 7 2 5 4" xfId="8692"/>
    <cellStyle name="Millares 2 3 2 7 2 6" xfId="8693"/>
    <cellStyle name="Millares 2 3 2 7 2 6 2" xfId="8694"/>
    <cellStyle name="Millares 2 3 2 7 2 6 3" xfId="8695"/>
    <cellStyle name="Millares 2 3 2 7 2 7" xfId="8696"/>
    <cellStyle name="Millares 2 3 2 7 2 8" xfId="8697"/>
    <cellStyle name="Millares 2 3 2 7 3" xfId="8698"/>
    <cellStyle name="Millares 2 3 2 7 3 2" xfId="8699"/>
    <cellStyle name="Millares 2 3 2 7 3 2 2" xfId="8700"/>
    <cellStyle name="Millares 2 3 2 7 3 2 2 2" xfId="8701"/>
    <cellStyle name="Millares 2 3 2 7 3 2 2 3" xfId="8702"/>
    <cellStyle name="Millares 2 3 2 7 3 2 3" xfId="8703"/>
    <cellStyle name="Millares 2 3 2 7 3 2 4" xfId="8704"/>
    <cellStyle name="Millares 2 3 2 7 3 3" xfId="8705"/>
    <cellStyle name="Millares 2 3 2 7 3 3 2" xfId="8706"/>
    <cellStyle name="Millares 2 3 2 7 3 3 3" xfId="8707"/>
    <cellStyle name="Millares 2 3 2 7 3 4" xfId="8708"/>
    <cellStyle name="Millares 2 3 2 7 3 5" xfId="8709"/>
    <cellStyle name="Millares 2 3 2 7 4" xfId="8710"/>
    <cellStyle name="Millares 2 3 2 7 4 2" xfId="8711"/>
    <cellStyle name="Millares 2 3 2 7 4 2 2" xfId="8712"/>
    <cellStyle name="Millares 2 3 2 7 4 2 3" xfId="8713"/>
    <cellStyle name="Millares 2 3 2 7 4 3" xfId="8714"/>
    <cellStyle name="Millares 2 3 2 7 4 4" xfId="8715"/>
    <cellStyle name="Millares 2 3 2 7 5" xfId="8716"/>
    <cellStyle name="Millares 2 3 2 7 5 2" xfId="8717"/>
    <cellStyle name="Millares 2 3 2 7 5 2 2" xfId="8718"/>
    <cellStyle name="Millares 2 3 2 7 5 2 3" xfId="8719"/>
    <cellStyle name="Millares 2 3 2 7 5 3" xfId="8720"/>
    <cellStyle name="Millares 2 3 2 7 5 4" xfId="8721"/>
    <cellStyle name="Millares 2 3 2 7 6" xfId="8722"/>
    <cellStyle name="Millares 2 3 2 7 6 2" xfId="8723"/>
    <cellStyle name="Millares 2 3 2 7 6 2 2" xfId="8724"/>
    <cellStyle name="Millares 2 3 2 7 6 2 3" xfId="8725"/>
    <cellStyle name="Millares 2 3 2 7 6 3" xfId="8726"/>
    <cellStyle name="Millares 2 3 2 7 6 4" xfId="8727"/>
    <cellStyle name="Millares 2 3 2 7 7" xfId="8728"/>
    <cellStyle name="Millares 2 3 2 7 7 2" xfId="8729"/>
    <cellStyle name="Millares 2 3 2 7 7 3" xfId="8730"/>
    <cellStyle name="Millares 2 3 2 7 8" xfId="8731"/>
    <cellStyle name="Millares 2 3 2 7 9" xfId="8732"/>
    <cellStyle name="Millares 2 3 2 8" xfId="8733"/>
    <cellStyle name="Millares 2 3 2 8 2" xfId="8734"/>
    <cellStyle name="Millares 2 3 2 8 2 2" xfId="8735"/>
    <cellStyle name="Millares 2 3 2 8 2 2 2" xfId="8736"/>
    <cellStyle name="Millares 2 3 2 8 2 2 2 2" xfId="8737"/>
    <cellStyle name="Millares 2 3 2 8 2 2 2 3" xfId="8738"/>
    <cellStyle name="Millares 2 3 2 8 2 2 3" xfId="8739"/>
    <cellStyle name="Millares 2 3 2 8 2 2 4" xfId="8740"/>
    <cellStyle name="Millares 2 3 2 8 2 3" xfId="8741"/>
    <cellStyle name="Millares 2 3 2 8 2 3 2" xfId="8742"/>
    <cellStyle name="Millares 2 3 2 8 2 3 3" xfId="8743"/>
    <cellStyle name="Millares 2 3 2 8 2 4" xfId="8744"/>
    <cellStyle name="Millares 2 3 2 8 2 5" xfId="8745"/>
    <cellStyle name="Millares 2 3 2 8 3" xfId="8746"/>
    <cellStyle name="Millares 2 3 2 8 3 2" xfId="8747"/>
    <cellStyle name="Millares 2 3 2 8 3 2 2" xfId="8748"/>
    <cellStyle name="Millares 2 3 2 8 3 2 3" xfId="8749"/>
    <cellStyle name="Millares 2 3 2 8 3 3" xfId="8750"/>
    <cellStyle name="Millares 2 3 2 8 3 4" xfId="8751"/>
    <cellStyle name="Millares 2 3 2 8 4" xfId="8752"/>
    <cellStyle name="Millares 2 3 2 8 4 2" xfId="8753"/>
    <cellStyle name="Millares 2 3 2 8 4 2 2" xfId="8754"/>
    <cellStyle name="Millares 2 3 2 8 4 2 3" xfId="8755"/>
    <cellStyle name="Millares 2 3 2 8 4 3" xfId="8756"/>
    <cellStyle name="Millares 2 3 2 8 4 4" xfId="8757"/>
    <cellStyle name="Millares 2 3 2 8 5" xfId="8758"/>
    <cellStyle name="Millares 2 3 2 8 5 2" xfId="8759"/>
    <cellStyle name="Millares 2 3 2 8 5 2 2" xfId="8760"/>
    <cellStyle name="Millares 2 3 2 8 5 2 3" xfId="8761"/>
    <cellStyle name="Millares 2 3 2 8 5 3" xfId="8762"/>
    <cellStyle name="Millares 2 3 2 8 5 4" xfId="8763"/>
    <cellStyle name="Millares 2 3 2 8 6" xfId="8764"/>
    <cellStyle name="Millares 2 3 2 8 6 2" xfId="8765"/>
    <cellStyle name="Millares 2 3 2 8 6 3" xfId="8766"/>
    <cellStyle name="Millares 2 3 2 8 7" xfId="8767"/>
    <cellStyle name="Millares 2 3 2 8 8" xfId="8768"/>
    <cellStyle name="Millares 2 3 2 9" xfId="8769"/>
    <cellStyle name="Millares 2 3 2 9 2" xfId="8770"/>
    <cellStyle name="Millares 2 3 2 9 2 2" xfId="8771"/>
    <cellStyle name="Millares 2 3 2 9 2 2 2" xfId="8772"/>
    <cellStyle name="Millares 2 3 2 9 2 2 3" xfId="8773"/>
    <cellStyle name="Millares 2 3 2 9 2 3" xfId="8774"/>
    <cellStyle name="Millares 2 3 2 9 2 4" xfId="8775"/>
    <cellStyle name="Millares 2 3 2 9 3" xfId="8776"/>
    <cellStyle name="Millares 2 3 2 9 3 2" xfId="8777"/>
    <cellStyle name="Millares 2 3 2 9 3 2 2" xfId="8778"/>
    <cellStyle name="Millares 2 3 2 9 3 2 3" xfId="8779"/>
    <cellStyle name="Millares 2 3 2 9 3 3" xfId="8780"/>
    <cellStyle name="Millares 2 3 2 9 3 4" xfId="8781"/>
    <cellStyle name="Millares 2 3 2 9 4" xfId="8782"/>
    <cellStyle name="Millares 2 3 2 9 4 2" xfId="8783"/>
    <cellStyle name="Millares 2 3 2 9 4 3" xfId="8784"/>
    <cellStyle name="Millares 2 3 2 9 5" xfId="8785"/>
    <cellStyle name="Millares 2 3 2 9 6" xfId="8786"/>
    <cellStyle name="Millares 2 3 3 10" xfId="8787"/>
    <cellStyle name="Millares 2 3 3 10 2" xfId="8788"/>
    <cellStyle name="Millares 2 3 3 10 2 2" xfId="8789"/>
    <cellStyle name="Millares 2 3 3 10 2 3" xfId="8790"/>
    <cellStyle name="Millares 2 3 3 10 3" xfId="8791"/>
    <cellStyle name="Millares 2 3 3 10 4" xfId="8792"/>
    <cellStyle name="Millares 2 3 3 11" xfId="8793"/>
    <cellStyle name="Millares 2 3 3 11 2" xfId="8794"/>
    <cellStyle name="Millares 2 3 3 11 3" xfId="8795"/>
    <cellStyle name="Millares 2 3 3 12" xfId="8796"/>
    <cellStyle name="Millares 2 3 3 13" xfId="8797"/>
    <cellStyle name="Millares 2 3 3 2" xfId="8798"/>
    <cellStyle name="Millares 2 3 3 2 10" xfId="8799"/>
    <cellStyle name="Millares 2 3 3 2 2" xfId="8800"/>
    <cellStyle name="Millares 2 3 3 2 2 2" xfId="8801"/>
    <cellStyle name="Millares 2 3 3 2 2 2 2" xfId="8802"/>
    <cellStyle name="Millares 2 3 3 2 2 2 2 2" xfId="8803"/>
    <cellStyle name="Millares 2 3 3 2 2 2 2 2 2" xfId="8804"/>
    <cellStyle name="Millares 2 3 3 2 2 2 2 2 2 2" xfId="8805"/>
    <cellStyle name="Millares 2 3 3 2 2 2 2 2 2 3" xfId="8806"/>
    <cellStyle name="Millares 2 3 3 2 2 2 2 2 3" xfId="8807"/>
    <cellStyle name="Millares 2 3 3 2 2 2 2 2 4" xfId="8808"/>
    <cellStyle name="Millares 2 3 3 2 2 2 2 3" xfId="8809"/>
    <cellStyle name="Millares 2 3 3 2 2 2 2 3 2" xfId="8810"/>
    <cellStyle name="Millares 2 3 3 2 2 2 2 3 3" xfId="8811"/>
    <cellStyle name="Millares 2 3 3 2 2 2 2 4" xfId="8812"/>
    <cellStyle name="Millares 2 3 3 2 2 2 2 5" xfId="8813"/>
    <cellStyle name="Millares 2 3 3 2 2 2 3" xfId="8814"/>
    <cellStyle name="Millares 2 3 3 2 2 2 3 2" xfId="8815"/>
    <cellStyle name="Millares 2 3 3 2 2 2 3 2 2" xfId="8816"/>
    <cellStyle name="Millares 2 3 3 2 2 2 3 2 3" xfId="8817"/>
    <cellStyle name="Millares 2 3 3 2 2 2 3 3" xfId="8818"/>
    <cellStyle name="Millares 2 3 3 2 2 2 3 4" xfId="8819"/>
    <cellStyle name="Millares 2 3 3 2 2 2 4" xfId="8820"/>
    <cellStyle name="Millares 2 3 3 2 2 2 4 2" xfId="8821"/>
    <cellStyle name="Millares 2 3 3 2 2 2 4 2 2" xfId="8822"/>
    <cellStyle name="Millares 2 3 3 2 2 2 4 2 3" xfId="8823"/>
    <cellStyle name="Millares 2 3 3 2 2 2 4 3" xfId="8824"/>
    <cellStyle name="Millares 2 3 3 2 2 2 4 4" xfId="8825"/>
    <cellStyle name="Millares 2 3 3 2 2 2 5" xfId="8826"/>
    <cellStyle name="Millares 2 3 3 2 2 2 5 2" xfId="8827"/>
    <cellStyle name="Millares 2 3 3 2 2 2 5 2 2" xfId="8828"/>
    <cellStyle name="Millares 2 3 3 2 2 2 5 2 3" xfId="8829"/>
    <cellStyle name="Millares 2 3 3 2 2 2 5 3" xfId="8830"/>
    <cellStyle name="Millares 2 3 3 2 2 2 5 4" xfId="8831"/>
    <cellStyle name="Millares 2 3 3 2 2 2 6" xfId="8832"/>
    <cellStyle name="Millares 2 3 3 2 2 2 6 2" xfId="8833"/>
    <cellStyle name="Millares 2 3 3 2 2 2 6 3" xfId="8834"/>
    <cellStyle name="Millares 2 3 3 2 2 2 7" xfId="8835"/>
    <cellStyle name="Millares 2 3 3 2 2 2 8" xfId="8836"/>
    <cellStyle name="Millares 2 3 3 2 2 3" xfId="8837"/>
    <cellStyle name="Millares 2 3 3 2 2 3 2" xfId="8838"/>
    <cellStyle name="Millares 2 3 3 2 2 3 2 2" xfId="8839"/>
    <cellStyle name="Millares 2 3 3 2 2 3 2 2 2" xfId="8840"/>
    <cellStyle name="Millares 2 3 3 2 2 3 2 2 3" xfId="8841"/>
    <cellStyle name="Millares 2 3 3 2 2 3 2 3" xfId="8842"/>
    <cellStyle name="Millares 2 3 3 2 2 3 2 4" xfId="8843"/>
    <cellStyle name="Millares 2 3 3 2 2 3 3" xfId="8844"/>
    <cellStyle name="Millares 2 3 3 2 2 3 3 2" xfId="8845"/>
    <cellStyle name="Millares 2 3 3 2 2 3 3 3" xfId="8846"/>
    <cellStyle name="Millares 2 3 3 2 2 3 4" xfId="8847"/>
    <cellStyle name="Millares 2 3 3 2 2 3 5" xfId="8848"/>
    <cellStyle name="Millares 2 3 3 2 2 4" xfId="8849"/>
    <cellStyle name="Millares 2 3 3 2 2 4 2" xfId="8850"/>
    <cellStyle name="Millares 2 3 3 2 2 4 2 2" xfId="8851"/>
    <cellStyle name="Millares 2 3 3 2 2 4 2 3" xfId="8852"/>
    <cellStyle name="Millares 2 3 3 2 2 4 3" xfId="8853"/>
    <cellStyle name="Millares 2 3 3 2 2 4 4" xfId="8854"/>
    <cellStyle name="Millares 2 3 3 2 2 5" xfId="8855"/>
    <cellStyle name="Millares 2 3 3 2 2 5 2" xfId="8856"/>
    <cellStyle name="Millares 2 3 3 2 2 5 2 2" xfId="8857"/>
    <cellStyle name="Millares 2 3 3 2 2 5 2 3" xfId="8858"/>
    <cellStyle name="Millares 2 3 3 2 2 5 3" xfId="8859"/>
    <cellStyle name="Millares 2 3 3 2 2 5 4" xfId="8860"/>
    <cellStyle name="Millares 2 3 3 2 2 6" xfId="8861"/>
    <cellStyle name="Millares 2 3 3 2 2 6 2" xfId="8862"/>
    <cellStyle name="Millares 2 3 3 2 2 6 2 2" xfId="8863"/>
    <cellStyle name="Millares 2 3 3 2 2 6 2 3" xfId="8864"/>
    <cellStyle name="Millares 2 3 3 2 2 6 3" xfId="8865"/>
    <cellStyle name="Millares 2 3 3 2 2 6 4" xfId="8866"/>
    <cellStyle name="Millares 2 3 3 2 2 7" xfId="8867"/>
    <cellStyle name="Millares 2 3 3 2 2 7 2" xfId="8868"/>
    <cellStyle name="Millares 2 3 3 2 2 7 3" xfId="8869"/>
    <cellStyle name="Millares 2 3 3 2 2 8" xfId="8870"/>
    <cellStyle name="Millares 2 3 3 2 2 9" xfId="8871"/>
    <cellStyle name="Millares 2 3 3 2 3" xfId="8872"/>
    <cellStyle name="Millares 2 3 3 2 3 2" xfId="8873"/>
    <cellStyle name="Millares 2 3 3 2 3 2 2" xfId="8874"/>
    <cellStyle name="Millares 2 3 3 2 3 2 2 2" xfId="8875"/>
    <cellStyle name="Millares 2 3 3 2 3 2 2 2 2" xfId="8876"/>
    <cellStyle name="Millares 2 3 3 2 3 2 2 2 3" xfId="8877"/>
    <cellStyle name="Millares 2 3 3 2 3 2 2 3" xfId="8878"/>
    <cellStyle name="Millares 2 3 3 2 3 2 2 4" xfId="8879"/>
    <cellStyle name="Millares 2 3 3 2 3 2 3" xfId="8880"/>
    <cellStyle name="Millares 2 3 3 2 3 2 3 2" xfId="8881"/>
    <cellStyle name="Millares 2 3 3 2 3 2 3 3" xfId="8882"/>
    <cellStyle name="Millares 2 3 3 2 3 2 4" xfId="8883"/>
    <cellStyle name="Millares 2 3 3 2 3 2 5" xfId="8884"/>
    <cellStyle name="Millares 2 3 3 2 3 3" xfId="8885"/>
    <cellStyle name="Millares 2 3 3 2 3 3 2" xfId="8886"/>
    <cellStyle name="Millares 2 3 3 2 3 3 2 2" xfId="8887"/>
    <cellStyle name="Millares 2 3 3 2 3 3 2 3" xfId="8888"/>
    <cellStyle name="Millares 2 3 3 2 3 3 3" xfId="8889"/>
    <cellStyle name="Millares 2 3 3 2 3 3 4" xfId="8890"/>
    <cellStyle name="Millares 2 3 3 2 3 4" xfId="8891"/>
    <cellStyle name="Millares 2 3 3 2 3 4 2" xfId="8892"/>
    <cellStyle name="Millares 2 3 3 2 3 4 2 2" xfId="8893"/>
    <cellStyle name="Millares 2 3 3 2 3 4 2 3" xfId="8894"/>
    <cellStyle name="Millares 2 3 3 2 3 4 3" xfId="8895"/>
    <cellStyle name="Millares 2 3 3 2 3 4 4" xfId="8896"/>
    <cellStyle name="Millares 2 3 3 2 3 5" xfId="8897"/>
    <cellStyle name="Millares 2 3 3 2 3 5 2" xfId="8898"/>
    <cellStyle name="Millares 2 3 3 2 3 5 2 2" xfId="8899"/>
    <cellStyle name="Millares 2 3 3 2 3 5 2 3" xfId="8900"/>
    <cellStyle name="Millares 2 3 3 2 3 5 3" xfId="8901"/>
    <cellStyle name="Millares 2 3 3 2 3 5 4" xfId="8902"/>
    <cellStyle name="Millares 2 3 3 2 3 6" xfId="8903"/>
    <cellStyle name="Millares 2 3 3 2 3 6 2" xfId="8904"/>
    <cellStyle name="Millares 2 3 3 2 3 6 3" xfId="8905"/>
    <cellStyle name="Millares 2 3 3 2 3 7" xfId="8906"/>
    <cellStyle name="Millares 2 3 3 2 3 8" xfId="8907"/>
    <cellStyle name="Millares 2 3 3 2 4" xfId="8908"/>
    <cellStyle name="Millares 2 3 3 2 4 2" xfId="8909"/>
    <cellStyle name="Millares 2 3 3 2 4 2 2" xfId="8910"/>
    <cellStyle name="Millares 2 3 3 2 4 2 2 2" xfId="8911"/>
    <cellStyle name="Millares 2 3 3 2 4 2 2 3" xfId="8912"/>
    <cellStyle name="Millares 2 3 3 2 4 2 3" xfId="8913"/>
    <cellStyle name="Millares 2 3 3 2 4 2 4" xfId="8914"/>
    <cellStyle name="Millares 2 3 3 2 4 3" xfId="8915"/>
    <cellStyle name="Millares 2 3 3 2 4 3 2" xfId="8916"/>
    <cellStyle name="Millares 2 3 3 2 4 3 3" xfId="8917"/>
    <cellStyle name="Millares 2 3 3 2 4 4" xfId="8918"/>
    <cellStyle name="Millares 2 3 3 2 4 5" xfId="8919"/>
    <cellStyle name="Millares 2 3 3 2 5" xfId="8920"/>
    <cellStyle name="Millares 2 3 3 2 5 2" xfId="8921"/>
    <cellStyle name="Millares 2 3 3 2 5 2 2" xfId="8922"/>
    <cellStyle name="Millares 2 3 3 2 5 2 3" xfId="8923"/>
    <cellStyle name="Millares 2 3 3 2 5 3" xfId="8924"/>
    <cellStyle name="Millares 2 3 3 2 5 4" xfId="8925"/>
    <cellStyle name="Millares 2 3 3 2 6" xfId="8926"/>
    <cellStyle name="Millares 2 3 3 2 6 2" xfId="8927"/>
    <cellStyle name="Millares 2 3 3 2 6 2 2" xfId="8928"/>
    <cellStyle name="Millares 2 3 3 2 6 2 3" xfId="8929"/>
    <cellStyle name="Millares 2 3 3 2 6 3" xfId="8930"/>
    <cellStyle name="Millares 2 3 3 2 6 4" xfId="8931"/>
    <cellStyle name="Millares 2 3 3 2 7" xfId="8932"/>
    <cellStyle name="Millares 2 3 3 2 7 2" xfId="8933"/>
    <cellStyle name="Millares 2 3 3 2 7 2 2" xfId="8934"/>
    <cellStyle name="Millares 2 3 3 2 7 2 3" xfId="8935"/>
    <cellStyle name="Millares 2 3 3 2 7 3" xfId="8936"/>
    <cellStyle name="Millares 2 3 3 2 7 4" xfId="8937"/>
    <cellStyle name="Millares 2 3 3 2 8" xfId="8938"/>
    <cellStyle name="Millares 2 3 3 2 8 2" xfId="8939"/>
    <cellStyle name="Millares 2 3 3 2 8 3" xfId="8940"/>
    <cellStyle name="Millares 2 3 3 2 9" xfId="8941"/>
    <cellStyle name="Millares 2 3 3 3" xfId="8942"/>
    <cellStyle name="Millares 2 3 3 3 2" xfId="8943"/>
    <cellStyle name="Millares 2 3 3 3 2 2" xfId="8944"/>
    <cellStyle name="Millares 2 3 3 3 2 2 2" xfId="8945"/>
    <cellStyle name="Millares 2 3 3 3 2 2 2 2" xfId="8946"/>
    <cellStyle name="Millares 2 3 3 3 2 2 2 2 2" xfId="8947"/>
    <cellStyle name="Millares 2 3 3 3 2 2 2 2 3" xfId="8948"/>
    <cellStyle name="Millares 2 3 3 3 2 2 2 3" xfId="8949"/>
    <cellStyle name="Millares 2 3 3 3 2 2 2 4" xfId="8950"/>
    <cellStyle name="Millares 2 3 3 3 2 2 3" xfId="8951"/>
    <cellStyle name="Millares 2 3 3 3 2 2 3 2" xfId="8952"/>
    <cellStyle name="Millares 2 3 3 3 2 2 3 3" xfId="8953"/>
    <cellStyle name="Millares 2 3 3 3 2 2 4" xfId="8954"/>
    <cellStyle name="Millares 2 3 3 3 2 2 5" xfId="8955"/>
    <cellStyle name="Millares 2 3 3 3 2 3" xfId="8956"/>
    <cellStyle name="Millares 2 3 3 3 2 3 2" xfId="8957"/>
    <cellStyle name="Millares 2 3 3 3 2 3 2 2" xfId="8958"/>
    <cellStyle name="Millares 2 3 3 3 2 3 2 3" xfId="8959"/>
    <cellStyle name="Millares 2 3 3 3 2 3 3" xfId="8960"/>
    <cellStyle name="Millares 2 3 3 3 2 3 4" xfId="8961"/>
    <cellStyle name="Millares 2 3 3 3 2 4" xfId="8962"/>
    <cellStyle name="Millares 2 3 3 3 2 4 2" xfId="8963"/>
    <cellStyle name="Millares 2 3 3 3 2 4 2 2" xfId="8964"/>
    <cellStyle name="Millares 2 3 3 3 2 4 2 3" xfId="8965"/>
    <cellStyle name="Millares 2 3 3 3 2 4 3" xfId="8966"/>
    <cellStyle name="Millares 2 3 3 3 2 4 4" xfId="8967"/>
    <cellStyle name="Millares 2 3 3 3 2 5" xfId="8968"/>
    <cellStyle name="Millares 2 3 3 3 2 5 2" xfId="8969"/>
    <cellStyle name="Millares 2 3 3 3 2 5 2 2" xfId="8970"/>
    <cellStyle name="Millares 2 3 3 3 2 5 2 3" xfId="8971"/>
    <cellStyle name="Millares 2 3 3 3 2 5 3" xfId="8972"/>
    <cellStyle name="Millares 2 3 3 3 2 5 4" xfId="8973"/>
    <cellStyle name="Millares 2 3 3 3 2 6" xfId="8974"/>
    <cellStyle name="Millares 2 3 3 3 2 6 2" xfId="8975"/>
    <cellStyle name="Millares 2 3 3 3 2 6 3" xfId="8976"/>
    <cellStyle name="Millares 2 3 3 3 2 7" xfId="8977"/>
    <cellStyle name="Millares 2 3 3 3 2 8" xfId="8978"/>
    <cellStyle name="Millares 2 3 3 3 3" xfId="8979"/>
    <cellStyle name="Millares 2 3 3 3 3 2" xfId="8980"/>
    <cellStyle name="Millares 2 3 3 3 3 2 2" xfId="8981"/>
    <cellStyle name="Millares 2 3 3 3 3 2 2 2" xfId="8982"/>
    <cellStyle name="Millares 2 3 3 3 3 2 2 3" xfId="8983"/>
    <cellStyle name="Millares 2 3 3 3 3 2 3" xfId="8984"/>
    <cellStyle name="Millares 2 3 3 3 3 2 4" xfId="8985"/>
    <cellStyle name="Millares 2 3 3 3 3 3" xfId="8986"/>
    <cellStyle name="Millares 2 3 3 3 3 3 2" xfId="8987"/>
    <cellStyle name="Millares 2 3 3 3 3 3 3" xfId="8988"/>
    <cellStyle name="Millares 2 3 3 3 3 4" xfId="8989"/>
    <cellStyle name="Millares 2 3 3 3 3 5" xfId="8990"/>
    <cellStyle name="Millares 2 3 3 3 4" xfId="8991"/>
    <cellStyle name="Millares 2 3 3 3 4 2" xfId="8992"/>
    <cellStyle name="Millares 2 3 3 3 4 2 2" xfId="8993"/>
    <cellStyle name="Millares 2 3 3 3 4 2 3" xfId="8994"/>
    <cellStyle name="Millares 2 3 3 3 4 3" xfId="8995"/>
    <cellStyle name="Millares 2 3 3 3 4 4" xfId="8996"/>
    <cellStyle name="Millares 2 3 3 3 5" xfId="8997"/>
    <cellStyle name="Millares 2 3 3 3 5 2" xfId="8998"/>
    <cellStyle name="Millares 2 3 3 3 5 2 2" xfId="8999"/>
    <cellStyle name="Millares 2 3 3 3 5 2 3" xfId="9000"/>
    <cellStyle name="Millares 2 3 3 3 5 3" xfId="9001"/>
    <cellStyle name="Millares 2 3 3 3 5 4" xfId="9002"/>
    <cellStyle name="Millares 2 3 3 3 6" xfId="9003"/>
    <cellStyle name="Millares 2 3 3 3 6 2" xfId="9004"/>
    <cellStyle name="Millares 2 3 3 3 6 2 2" xfId="9005"/>
    <cellStyle name="Millares 2 3 3 3 6 2 3" xfId="9006"/>
    <cellStyle name="Millares 2 3 3 3 6 3" xfId="9007"/>
    <cellStyle name="Millares 2 3 3 3 6 4" xfId="9008"/>
    <cellStyle name="Millares 2 3 3 3 7" xfId="9009"/>
    <cellStyle name="Millares 2 3 3 3 7 2" xfId="9010"/>
    <cellStyle name="Millares 2 3 3 3 7 3" xfId="9011"/>
    <cellStyle name="Millares 2 3 3 3 8" xfId="9012"/>
    <cellStyle name="Millares 2 3 3 3 9" xfId="9013"/>
    <cellStyle name="Millares 2 3 3 4" xfId="9014"/>
    <cellStyle name="Millares 2 3 3 4 2" xfId="9015"/>
    <cellStyle name="Millares 2 3 3 4 2 2" xfId="9016"/>
    <cellStyle name="Millares 2 3 3 4 2 2 2" xfId="9017"/>
    <cellStyle name="Millares 2 3 3 4 2 2 2 2" xfId="9018"/>
    <cellStyle name="Millares 2 3 3 4 2 2 2 2 2" xfId="9019"/>
    <cellStyle name="Millares 2 3 3 4 2 2 2 2 3" xfId="9020"/>
    <cellStyle name="Millares 2 3 3 4 2 2 2 3" xfId="9021"/>
    <cellStyle name="Millares 2 3 3 4 2 2 2 4" xfId="9022"/>
    <cellStyle name="Millares 2 3 3 4 2 2 3" xfId="9023"/>
    <cellStyle name="Millares 2 3 3 4 2 2 3 2" xfId="9024"/>
    <cellStyle name="Millares 2 3 3 4 2 2 3 3" xfId="9025"/>
    <cellStyle name="Millares 2 3 3 4 2 2 4" xfId="9026"/>
    <cellStyle name="Millares 2 3 3 4 2 2 5" xfId="9027"/>
    <cellStyle name="Millares 2 3 3 4 2 3" xfId="9028"/>
    <cellStyle name="Millares 2 3 3 4 2 3 2" xfId="9029"/>
    <cellStyle name="Millares 2 3 3 4 2 3 2 2" xfId="9030"/>
    <cellStyle name="Millares 2 3 3 4 2 3 2 3" xfId="9031"/>
    <cellStyle name="Millares 2 3 3 4 2 3 3" xfId="9032"/>
    <cellStyle name="Millares 2 3 3 4 2 3 4" xfId="9033"/>
    <cellStyle name="Millares 2 3 3 4 2 4" xfId="9034"/>
    <cellStyle name="Millares 2 3 3 4 2 4 2" xfId="9035"/>
    <cellStyle name="Millares 2 3 3 4 2 4 2 2" xfId="9036"/>
    <cellStyle name="Millares 2 3 3 4 2 4 2 3" xfId="9037"/>
    <cellStyle name="Millares 2 3 3 4 2 4 3" xfId="9038"/>
    <cellStyle name="Millares 2 3 3 4 2 4 4" xfId="9039"/>
    <cellStyle name="Millares 2 3 3 4 2 5" xfId="9040"/>
    <cellStyle name="Millares 2 3 3 4 2 5 2" xfId="9041"/>
    <cellStyle name="Millares 2 3 3 4 2 5 2 2" xfId="9042"/>
    <cellStyle name="Millares 2 3 3 4 2 5 2 3" xfId="9043"/>
    <cellStyle name="Millares 2 3 3 4 2 5 3" xfId="9044"/>
    <cellStyle name="Millares 2 3 3 4 2 5 4" xfId="9045"/>
    <cellStyle name="Millares 2 3 3 4 2 6" xfId="9046"/>
    <cellStyle name="Millares 2 3 3 4 2 6 2" xfId="9047"/>
    <cellStyle name="Millares 2 3 3 4 2 6 3" xfId="9048"/>
    <cellStyle name="Millares 2 3 3 4 2 7" xfId="9049"/>
    <cellStyle name="Millares 2 3 3 4 2 8" xfId="9050"/>
    <cellStyle name="Millares 2 3 3 4 3" xfId="9051"/>
    <cellStyle name="Millares 2 3 3 4 3 2" xfId="9052"/>
    <cellStyle name="Millares 2 3 3 4 3 2 2" xfId="9053"/>
    <cellStyle name="Millares 2 3 3 4 3 2 2 2" xfId="9054"/>
    <cellStyle name="Millares 2 3 3 4 3 2 2 3" xfId="9055"/>
    <cellStyle name="Millares 2 3 3 4 3 2 3" xfId="9056"/>
    <cellStyle name="Millares 2 3 3 4 3 2 4" xfId="9057"/>
    <cellStyle name="Millares 2 3 3 4 3 3" xfId="9058"/>
    <cellStyle name="Millares 2 3 3 4 3 3 2" xfId="9059"/>
    <cellStyle name="Millares 2 3 3 4 3 3 3" xfId="9060"/>
    <cellStyle name="Millares 2 3 3 4 3 4" xfId="9061"/>
    <cellStyle name="Millares 2 3 3 4 3 5" xfId="9062"/>
    <cellStyle name="Millares 2 3 3 4 4" xfId="9063"/>
    <cellStyle name="Millares 2 3 3 4 4 2" xfId="9064"/>
    <cellStyle name="Millares 2 3 3 4 4 2 2" xfId="9065"/>
    <cellStyle name="Millares 2 3 3 4 4 2 3" xfId="9066"/>
    <cellStyle name="Millares 2 3 3 4 4 3" xfId="9067"/>
    <cellStyle name="Millares 2 3 3 4 4 4" xfId="9068"/>
    <cellStyle name="Millares 2 3 3 4 5" xfId="9069"/>
    <cellStyle name="Millares 2 3 3 4 5 2" xfId="9070"/>
    <cellStyle name="Millares 2 3 3 4 5 2 2" xfId="9071"/>
    <cellStyle name="Millares 2 3 3 4 5 2 3" xfId="9072"/>
    <cellStyle name="Millares 2 3 3 4 5 3" xfId="9073"/>
    <cellStyle name="Millares 2 3 3 4 5 4" xfId="9074"/>
    <cellStyle name="Millares 2 3 3 4 6" xfId="9075"/>
    <cellStyle name="Millares 2 3 3 4 6 2" xfId="9076"/>
    <cellStyle name="Millares 2 3 3 4 6 2 2" xfId="9077"/>
    <cellStyle name="Millares 2 3 3 4 6 2 3" xfId="9078"/>
    <cellStyle name="Millares 2 3 3 4 6 3" xfId="9079"/>
    <cellStyle name="Millares 2 3 3 4 6 4" xfId="9080"/>
    <cellStyle name="Millares 2 3 3 4 7" xfId="9081"/>
    <cellStyle name="Millares 2 3 3 4 7 2" xfId="9082"/>
    <cellStyle name="Millares 2 3 3 4 7 3" xfId="9083"/>
    <cellStyle name="Millares 2 3 3 4 8" xfId="9084"/>
    <cellStyle name="Millares 2 3 3 4 9" xfId="9085"/>
    <cellStyle name="Millares 2 3 3 5" xfId="9086"/>
    <cellStyle name="Millares 2 3 3 5 2" xfId="9087"/>
    <cellStyle name="Millares 2 3 3 5 2 2" xfId="9088"/>
    <cellStyle name="Millares 2 3 3 5 2 2 2" xfId="9089"/>
    <cellStyle name="Millares 2 3 3 5 2 2 2 2" xfId="9090"/>
    <cellStyle name="Millares 2 3 3 5 2 2 2 3" xfId="9091"/>
    <cellStyle name="Millares 2 3 3 5 2 2 3" xfId="9092"/>
    <cellStyle name="Millares 2 3 3 5 2 2 4" xfId="9093"/>
    <cellStyle name="Millares 2 3 3 5 2 3" xfId="9094"/>
    <cellStyle name="Millares 2 3 3 5 2 3 2" xfId="9095"/>
    <cellStyle name="Millares 2 3 3 5 2 3 3" xfId="9096"/>
    <cellStyle name="Millares 2 3 3 5 2 4" xfId="9097"/>
    <cellStyle name="Millares 2 3 3 5 2 5" xfId="9098"/>
    <cellStyle name="Millares 2 3 3 5 3" xfId="9099"/>
    <cellStyle name="Millares 2 3 3 5 3 2" xfId="9100"/>
    <cellStyle name="Millares 2 3 3 5 3 2 2" xfId="9101"/>
    <cellStyle name="Millares 2 3 3 5 3 2 3" xfId="9102"/>
    <cellStyle name="Millares 2 3 3 5 3 3" xfId="9103"/>
    <cellStyle name="Millares 2 3 3 5 3 4" xfId="9104"/>
    <cellStyle name="Millares 2 3 3 5 4" xfId="9105"/>
    <cellStyle name="Millares 2 3 3 5 4 2" xfId="9106"/>
    <cellStyle name="Millares 2 3 3 5 4 2 2" xfId="9107"/>
    <cellStyle name="Millares 2 3 3 5 4 2 3" xfId="9108"/>
    <cellStyle name="Millares 2 3 3 5 4 3" xfId="9109"/>
    <cellStyle name="Millares 2 3 3 5 4 4" xfId="9110"/>
    <cellStyle name="Millares 2 3 3 5 5" xfId="9111"/>
    <cellStyle name="Millares 2 3 3 5 5 2" xfId="9112"/>
    <cellStyle name="Millares 2 3 3 5 5 2 2" xfId="9113"/>
    <cellStyle name="Millares 2 3 3 5 5 2 3" xfId="9114"/>
    <cellStyle name="Millares 2 3 3 5 5 3" xfId="9115"/>
    <cellStyle name="Millares 2 3 3 5 5 4" xfId="9116"/>
    <cellStyle name="Millares 2 3 3 5 6" xfId="9117"/>
    <cellStyle name="Millares 2 3 3 5 6 2" xfId="9118"/>
    <cellStyle name="Millares 2 3 3 5 6 3" xfId="9119"/>
    <cellStyle name="Millares 2 3 3 5 7" xfId="9120"/>
    <cellStyle name="Millares 2 3 3 5 8" xfId="9121"/>
    <cellStyle name="Millares 2 3 3 6" xfId="9122"/>
    <cellStyle name="Millares 2 3 3 6 2" xfId="9123"/>
    <cellStyle name="Millares 2 3 3 6 2 2" xfId="9124"/>
    <cellStyle name="Millares 2 3 3 6 2 2 2" xfId="9125"/>
    <cellStyle name="Millares 2 3 3 6 2 2 3" xfId="9126"/>
    <cellStyle name="Millares 2 3 3 6 2 3" xfId="9127"/>
    <cellStyle name="Millares 2 3 3 6 2 4" xfId="9128"/>
    <cellStyle name="Millares 2 3 3 6 3" xfId="9129"/>
    <cellStyle name="Millares 2 3 3 6 3 2" xfId="9130"/>
    <cellStyle name="Millares 2 3 3 6 3 2 2" xfId="9131"/>
    <cellStyle name="Millares 2 3 3 6 3 2 3" xfId="9132"/>
    <cellStyle name="Millares 2 3 3 6 3 3" xfId="9133"/>
    <cellStyle name="Millares 2 3 3 6 3 4" xfId="9134"/>
    <cellStyle name="Millares 2 3 3 6 4" xfId="9135"/>
    <cellStyle name="Millares 2 3 3 6 4 2" xfId="9136"/>
    <cellStyle name="Millares 2 3 3 6 4 3" xfId="9137"/>
    <cellStyle name="Millares 2 3 3 6 5" xfId="9138"/>
    <cellStyle name="Millares 2 3 3 6 6" xfId="9139"/>
    <cellStyle name="Millares 2 3 3 7" xfId="9140"/>
    <cellStyle name="Millares 2 3 3 7 2" xfId="9141"/>
    <cellStyle name="Millares 2 3 3 7 2 2" xfId="9142"/>
    <cellStyle name="Millares 2 3 3 7 2 3" xfId="9143"/>
    <cellStyle name="Millares 2 3 3 7 3" xfId="9144"/>
    <cellStyle name="Millares 2 3 3 7 4" xfId="9145"/>
    <cellStyle name="Millares 2 3 3 8" xfId="9146"/>
    <cellStyle name="Millares 2 3 3 8 2" xfId="9147"/>
    <cellStyle name="Millares 2 3 3 8 2 2" xfId="9148"/>
    <cellStyle name="Millares 2 3 3 8 2 3" xfId="9149"/>
    <cellStyle name="Millares 2 3 3 8 3" xfId="9150"/>
    <cellStyle name="Millares 2 3 3 8 4" xfId="9151"/>
    <cellStyle name="Millares 2 3 3 9" xfId="9152"/>
    <cellStyle name="Millares 2 3 3 9 2" xfId="9153"/>
    <cellStyle name="Millares 2 3 3 9 2 2" xfId="9154"/>
    <cellStyle name="Millares 2 3 3 9 2 3" xfId="9155"/>
    <cellStyle name="Millares 2 3 3 9 3" xfId="9156"/>
    <cellStyle name="Millares 2 3 3 9 4" xfId="9157"/>
    <cellStyle name="Millares 2 3 4 10" xfId="9158"/>
    <cellStyle name="Millares 2 3 4 2" xfId="9159"/>
    <cellStyle name="Millares 2 3 4 2 2" xfId="9160"/>
    <cellStyle name="Millares 2 3 4 2 2 2" xfId="9161"/>
    <cellStyle name="Millares 2 3 4 2 2 2 2" xfId="9162"/>
    <cellStyle name="Millares 2 3 4 2 2 2 2 2" xfId="9163"/>
    <cellStyle name="Millares 2 3 4 2 2 2 2 2 2" xfId="9164"/>
    <cellStyle name="Millares 2 3 4 2 2 2 2 2 3" xfId="9165"/>
    <cellStyle name="Millares 2 3 4 2 2 2 2 3" xfId="9166"/>
    <cellStyle name="Millares 2 3 4 2 2 2 2 4" xfId="9167"/>
    <cellStyle name="Millares 2 3 4 2 2 2 3" xfId="9168"/>
    <cellStyle name="Millares 2 3 4 2 2 2 3 2" xfId="9169"/>
    <cellStyle name="Millares 2 3 4 2 2 2 3 3" xfId="9170"/>
    <cellStyle name="Millares 2 3 4 2 2 2 4" xfId="9171"/>
    <cellStyle name="Millares 2 3 4 2 2 2 5" xfId="9172"/>
    <cellStyle name="Millares 2 3 4 2 2 3" xfId="9173"/>
    <cellStyle name="Millares 2 3 4 2 2 3 2" xfId="9174"/>
    <cellStyle name="Millares 2 3 4 2 2 3 2 2" xfId="9175"/>
    <cellStyle name="Millares 2 3 4 2 2 3 2 3" xfId="9176"/>
    <cellStyle name="Millares 2 3 4 2 2 3 3" xfId="9177"/>
    <cellStyle name="Millares 2 3 4 2 2 3 4" xfId="9178"/>
    <cellStyle name="Millares 2 3 4 2 2 4" xfId="9179"/>
    <cellStyle name="Millares 2 3 4 2 2 4 2" xfId="9180"/>
    <cellStyle name="Millares 2 3 4 2 2 4 2 2" xfId="9181"/>
    <cellStyle name="Millares 2 3 4 2 2 4 2 3" xfId="9182"/>
    <cellStyle name="Millares 2 3 4 2 2 4 3" xfId="9183"/>
    <cellStyle name="Millares 2 3 4 2 2 4 4" xfId="9184"/>
    <cellStyle name="Millares 2 3 4 2 2 5" xfId="9185"/>
    <cellStyle name="Millares 2 3 4 2 2 5 2" xfId="9186"/>
    <cellStyle name="Millares 2 3 4 2 2 5 2 2" xfId="9187"/>
    <cellStyle name="Millares 2 3 4 2 2 5 2 3" xfId="9188"/>
    <cellStyle name="Millares 2 3 4 2 2 5 3" xfId="9189"/>
    <cellStyle name="Millares 2 3 4 2 2 5 4" xfId="9190"/>
    <cellStyle name="Millares 2 3 4 2 2 6" xfId="9191"/>
    <cellStyle name="Millares 2 3 4 2 2 6 2" xfId="9192"/>
    <cellStyle name="Millares 2 3 4 2 2 6 3" xfId="9193"/>
    <cellStyle name="Millares 2 3 4 2 2 7" xfId="9194"/>
    <cellStyle name="Millares 2 3 4 2 2 8" xfId="9195"/>
    <cellStyle name="Millares 2 3 4 2 3" xfId="9196"/>
    <cellStyle name="Millares 2 3 4 2 3 2" xfId="9197"/>
    <cellStyle name="Millares 2 3 4 2 3 2 2" xfId="9198"/>
    <cellStyle name="Millares 2 3 4 2 3 2 2 2" xfId="9199"/>
    <cellStyle name="Millares 2 3 4 2 3 2 2 3" xfId="9200"/>
    <cellStyle name="Millares 2 3 4 2 3 2 3" xfId="9201"/>
    <cellStyle name="Millares 2 3 4 2 3 2 4" xfId="9202"/>
    <cellStyle name="Millares 2 3 4 2 3 3" xfId="9203"/>
    <cellStyle name="Millares 2 3 4 2 3 3 2" xfId="9204"/>
    <cellStyle name="Millares 2 3 4 2 3 3 3" xfId="9205"/>
    <cellStyle name="Millares 2 3 4 2 3 4" xfId="9206"/>
    <cellStyle name="Millares 2 3 4 2 3 5" xfId="9207"/>
    <cellStyle name="Millares 2 3 4 2 4" xfId="9208"/>
    <cellStyle name="Millares 2 3 4 2 4 2" xfId="9209"/>
    <cellStyle name="Millares 2 3 4 2 4 2 2" xfId="9210"/>
    <cellStyle name="Millares 2 3 4 2 4 2 3" xfId="9211"/>
    <cellStyle name="Millares 2 3 4 2 4 3" xfId="9212"/>
    <cellStyle name="Millares 2 3 4 2 4 4" xfId="9213"/>
    <cellStyle name="Millares 2 3 4 2 5" xfId="9214"/>
    <cellStyle name="Millares 2 3 4 2 5 2" xfId="9215"/>
    <cellStyle name="Millares 2 3 4 2 5 2 2" xfId="9216"/>
    <cellStyle name="Millares 2 3 4 2 5 2 3" xfId="9217"/>
    <cellStyle name="Millares 2 3 4 2 5 3" xfId="9218"/>
    <cellStyle name="Millares 2 3 4 2 5 4" xfId="9219"/>
    <cellStyle name="Millares 2 3 4 2 6" xfId="9220"/>
    <cellStyle name="Millares 2 3 4 2 6 2" xfId="9221"/>
    <cellStyle name="Millares 2 3 4 2 6 2 2" xfId="9222"/>
    <cellStyle name="Millares 2 3 4 2 6 2 3" xfId="9223"/>
    <cellStyle name="Millares 2 3 4 2 6 3" xfId="9224"/>
    <cellStyle name="Millares 2 3 4 2 6 4" xfId="9225"/>
    <cellStyle name="Millares 2 3 4 2 7" xfId="9226"/>
    <cellStyle name="Millares 2 3 4 2 7 2" xfId="9227"/>
    <cellStyle name="Millares 2 3 4 2 7 3" xfId="9228"/>
    <cellStyle name="Millares 2 3 4 2 8" xfId="9229"/>
    <cellStyle name="Millares 2 3 4 2 9" xfId="9230"/>
    <cellStyle name="Millares 2 3 4 3" xfId="9231"/>
    <cellStyle name="Millares 2 3 4 3 2" xfId="9232"/>
    <cellStyle name="Millares 2 3 4 3 2 2" xfId="9233"/>
    <cellStyle name="Millares 2 3 4 3 2 2 2" xfId="9234"/>
    <cellStyle name="Millares 2 3 4 3 2 2 2 2" xfId="9235"/>
    <cellStyle name="Millares 2 3 4 3 2 2 2 3" xfId="9236"/>
    <cellStyle name="Millares 2 3 4 3 2 2 3" xfId="9237"/>
    <cellStyle name="Millares 2 3 4 3 2 2 4" xfId="9238"/>
    <cellStyle name="Millares 2 3 4 3 2 3" xfId="9239"/>
    <cellStyle name="Millares 2 3 4 3 2 3 2" xfId="9240"/>
    <cellStyle name="Millares 2 3 4 3 2 3 3" xfId="9241"/>
    <cellStyle name="Millares 2 3 4 3 2 4" xfId="9242"/>
    <cellStyle name="Millares 2 3 4 3 2 5" xfId="9243"/>
    <cellStyle name="Millares 2 3 4 3 3" xfId="9244"/>
    <cellStyle name="Millares 2 3 4 3 3 2" xfId="9245"/>
    <cellStyle name="Millares 2 3 4 3 3 2 2" xfId="9246"/>
    <cellStyle name="Millares 2 3 4 3 3 2 3" xfId="9247"/>
    <cellStyle name="Millares 2 3 4 3 3 3" xfId="9248"/>
    <cellStyle name="Millares 2 3 4 3 3 4" xfId="9249"/>
    <cellStyle name="Millares 2 3 4 3 4" xfId="9250"/>
    <cellStyle name="Millares 2 3 4 3 4 2" xfId="9251"/>
    <cellStyle name="Millares 2 3 4 3 4 2 2" xfId="9252"/>
    <cellStyle name="Millares 2 3 4 3 4 2 3" xfId="9253"/>
    <cellStyle name="Millares 2 3 4 3 4 3" xfId="9254"/>
    <cellStyle name="Millares 2 3 4 3 4 4" xfId="9255"/>
    <cellStyle name="Millares 2 3 4 3 5" xfId="9256"/>
    <cellStyle name="Millares 2 3 4 3 5 2" xfId="9257"/>
    <cellStyle name="Millares 2 3 4 3 5 2 2" xfId="9258"/>
    <cellStyle name="Millares 2 3 4 3 5 2 3" xfId="9259"/>
    <cellStyle name="Millares 2 3 4 3 5 3" xfId="9260"/>
    <cellStyle name="Millares 2 3 4 3 5 4" xfId="9261"/>
    <cellStyle name="Millares 2 3 4 3 6" xfId="9262"/>
    <cellStyle name="Millares 2 3 4 3 6 2" xfId="9263"/>
    <cellStyle name="Millares 2 3 4 3 6 3" xfId="9264"/>
    <cellStyle name="Millares 2 3 4 3 7" xfId="9265"/>
    <cellStyle name="Millares 2 3 4 3 8" xfId="9266"/>
    <cellStyle name="Millares 2 3 4 4" xfId="9267"/>
    <cellStyle name="Millares 2 3 4 4 2" xfId="9268"/>
    <cellStyle name="Millares 2 3 4 4 2 2" xfId="9269"/>
    <cellStyle name="Millares 2 3 4 4 2 2 2" xfId="9270"/>
    <cellStyle name="Millares 2 3 4 4 2 2 3" xfId="9271"/>
    <cellStyle name="Millares 2 3 4 4 2 3" xfId="9272"/>
    <cellStyle name="Millares 2 3 4 4 2 4" xfId="9273"/>
    <cellStyle name="Millares 2 3 4 4 3" xfId="9274"/>
    <cellStyle name="Millares 2 3 4 4 3 2" xfId="9275"/>
    <cellStyle name="Millares 2 3 4 4 3 3" xfId="9276"/>
    <cellStyle name="Millares 2 3 4 4 4" xfId="9277"/>
    <cellStyle name="Millares 2 3 4 4 5" xfId="9278"/>
    <cellStyle name="Millares 2 3 4 5" xfId="9279"/>
    <cellStyle name="Millares 2 3 4 5 2" xfId="9280"/>
    <cellStyle name="Millares 2 3 4 5 2 2" xfId="9281"/>
    <cellStyle name="Millares 2 3 4 5 2 3" xfId="9282"/>
    <cellStyle name="Millares 2 3 4 5 3" xfId="9283"/>
    <cellStyle name="Millares 2 3 4 5 4" xfId="9284"/>
    <cellStyle name="Millares 2 3 4 6" xfId="9285"/>
    <cellStyle name="Millares 2 3 4 6 2" xfId="9286"/>
    <cellStyle name="Millares 2 3 4 6 2 2" xfId="9287"/>
    <cellStyle name="Millares 2 3 4 6 2 3" xfId="9288"/>
    <cellStyle name="Millares 2 3 4 6 3" xfId="9289"/>
    <cellStyle name="Millares 2 3 4 6 4" xfId="9290"/>
    <cellStyle name="Millares 2 3 4 7" xfId="9291"/>
    <cellStyle name="Millares 2 3 4 7 2" xfId="9292"/>
    <cellStyle name="Millares 2 3 4 7 2 2" xfId="9293"/>
    <cellStyle name="Millares 2 3 4 7 2 3" xfId="9294"/>
    <cellStyle name="Millares 2 3 4 7 3" xfId="9295"/>
    <cellStyle name="Millares 2 3 4 7 4" xfId="9296"/>
    <cellStyle name="Millares 2 3 4 8" xfId="9297"/>
    <cellStyle name="Millares 2 3 4 8 2" xfId="9298"/>
    <cellStyle name="Millares 2 3 4 8 3" xfId="9299"/>
    <cellStyle name="Millares 2 3 4 9" xfId="9300"/>
    <cellStyle name="Millares 2 3 5" xfId="9301"/>
    <cellStyle name="Millares 2 3 5 2" xfId="9302"/>
    <cellStyle name="Millares 2 3 5 2 2" xfId="9303"/>
    <cellStyle name="Millares 2 3 5 2 2 2" xfId="9304"/>
    <cellStyle name="Millares 2 3 5 2 2 2 2" xfId="9305"/>
    <cellStyle name="Millares 2 3 5 2 2 2 2 2" xfId="9306"/>
    <cellStyle name="Millares 2 3 5 2 2 2 2 3" xfId="9307"/>
    <cellStyle name="Millares 2 3 5 2 2 2 3" xfId="9308"/>
    <cellStyle name="Millares 2 3 5 2 2 2 4" xfId="9309"/>
    <cellStyle name="Millares 2 3 5 2 2 3" xfId="9310"/>
    <cellStyle name="Millares 2 3 5 2 2 3 2" xfId="9311"/>
    <cellStyle name="Millares 2 3 5 2 2 3 3" xfId="9312"/>
    <cellStyle name="Millares 2 3 5 2 2 4" xfId="9313"/>
    <cellStyle name="Millares 2 3 5 2 2 5" xfId="9314"/>
    <cellStyle name="Millares 2 3 5 2 3" xfId="9315"/>
    <cellStyle name="Millares 2 3 5 2 3 2" xfId="9316"/>
    <cellStyle name="Millares 2 3 5 2 3 2 2" xfId="9317"/>
    <cellStyle name="Millares 2 3 5 2 3 2 3" xfId="9318"/>
    <cellStyle name="Millares 2 3 5 2 3 3" xfId="9319"/>
    <cellStyle name="Millares 2 3 5 2 3 4" xfId="9320"/>
    <cellStyle name="Millares 2 3 5 2 4" xfId="9321"/>
    <cellStyle name="Millares 2 3 5 2 4 2" xfId="9322"/>
    <cellStyle name="Millares 2 3 5 2 4 2 2" xfId="9323"/>
    <cellStyle name="Millares 2 3 5 2 4 2 3" xfId="9324"/>
    <cellStyle name="Millares 2 3 5 2 4 3" xfId="9325"/>
    <cellStyle name="Millares 2 3 5 2 4 4" xfId="9326"/>
    <cellStyle name="Millares 2 3 5 2 5" xfId="9327"/>
    <cellStyle name="Millares 2 3 5 2 5 2" xfId="9328"/>
    <cellStyle name="Millares 2 3 5 2 5 2 2" xfId="9329"/>
    <cellStyle name="Millares 2 3 5 2 5 2 3" xfId="9330"/>
    <cellStyle name="Millares 2 3 5 2 5 3" xfId="9331"/>
    <cellStyle name="Millares 2 3 5 2 5 4" xfId="9332"/>
    <cellStyle name="Millares 2 3 5 2 6" xfId="9333"/>
    <cellStyle name="Millares 2 3 5 2 6 2" xfId="9334"/>
    <cellStyle name="Millares 2 3 5 2 6 3" xfId="9335"/>
    <cellStyle name="Millares 2 3 5 2 7" xfId="9336"/>
    <cellStyle name="Millares 2 3 5 2 8" xfId="9337"/>
    <cellStyle name="Millares 2 3 5 3" xfId="9338"/>
    <cellStyle name="Millares 2 3 5 3 2" xfId="9339"/>
    <cellStyle name="Millares 2 3 5 3 2 2" xfId="9340"/>
    <cellStyle name="Millares 2 3 5 3 2 2 2" xfId="9341"/>
    <cellStyle name="Millares 2 3 5 3 2 2 3" xfId="9342"/>
    <cellStyle name="Millares 2 3 5 3 2 3" xfId="9343"/>
    <cellStyle name="Millares 2 3 5 3 2 4" xfId="9344"/>
    <cellStyle name="Millares 2 3 5 3 3" xfId="9345"/>
    <cellStyle name="Millares 2 3 5 3 3 2" xfId="9346"/>
    <cellStyle name="Millares 2 3 5 3 3 3" xfId="9347"/>
    <cellStyle name="Millares 2 3 5 3 4" xfId="9348"/>
    <cellStyle name="Millares 2 3 5 3 5" xfId="9349"/>
    <cellStyle name="Millares 2 3 5 4" xfId="9350"/>
    <cellStyle name="Millares 2 3 5 4 2" xfId="9351"/>
    <cellStyle name="Millares 2 3 5 4 2 2" xfId="9352"/>
    <cellStyle name="Millares 2 3 5 4 2 3" xfId="9353"/>
    <cellStyle name="Millares 2 3 5 4 3" xfId="9354"/>
    <cellStyle name="Millares 2 3 5 4 4" xfId="9355"/>
    <cellStyle name="Millares 2 3 5 5" xfId="9356"/>
    <cellStyle name="Millares 2 3 5 5 2" xfId="9357"/>
    <cellStyle name="Millares 2 3 5 5 2 2" xfId="9358"/>
    <cellStyle name="Millares 2 3 5 5 2 3" xfId="9359"/>
    <cellStyle name="Millares 2 3 5 5 3" xfId="9360"/>
    <cellStyle name="Millares 2 3 5 5 4" xfId="9361"/>
    <cellStyle name="Millares 2 3 5 6" xfId="9362"/>
    <cellStyle name="Millares 2 3 5 6 2" xfId="9363"/>
    <cellStyle name="Millares 2 3 5 6 2 2" xfId="9364"/>
    <cellStyle name="Millares 2 3 5 6 2 3" xfId="9365"/>
    <cellStyle name="Millares 2 3 5 6 3" xfId="9366"/>
    <cellStyle name="Millares 2 3 5 6 4" xfId="9367"/>
    <cellStyle name="Millares 2 3 5 7" xfId="9368"/>
    <cellStyle name="Millares 2 3 5 7 2" xfId="9369"/>
    <cellStyle name="Millares 2 3 5 7 3" xfId="9370"/>
    <cellStyle name="Millares 2 3 5 8" xfId="9371"/>
    <cellStyle name="Millares 2 3 5 9" xfId="9372"/>
    <cellStyle name="Millares 2 3 6" xfId="9373"/>
    <cellStyle name="Millares 2 3 6 2" xfId="9374"/>
    <cellStyle name="Millares 2 3 6 2 2" xfId="9375"/>
    <cellStyle name="Millares 2 3 6 2 2 2" xfId="9376"/>
    <cellStyle name="Millares 2 3 6 2 2 2 2" xfId="9377"/>
    <cellStyle name="Millares 2 3 6 2 2 2 2 2" xfId="9378"/>
    <cellStyle name="Millares 2 3 6 2 2 2 2 3" xfId="9379"/>
    <cellStyle name="Millares 2 3 6 2 2 2 3" xfId="9380"/>
    <cellStyle name="Millares 2 3 6 2 2 2 4" xfId="9381"/>
    <cellStyle name="Millares 2 3 6 2 2 3" xfId="9382"/>
    <cellStyle name="Millares 2 3 6 2 2 3 2" xfId="9383"/>
    <cellStyle name="Millares 2 3 6 2 2 3 3" xfId="9384"/>
    <cellStyle name="Millares 2 3 6 2 2 4" xfId="9385"/>
    <cellStyle name="Millares 2 3 6 2 2 5" xfId="9386"/>
    <cellStyle name="Millares 2 3 6 2 3" xfId="9387"/>
    <cellStyle name="Millares 2 3 6 2 3 2" xfId="9388"/>
    <cellStyle name="Millares 2 3 6 2 3 2 2" xfId="9389"/>
    <cellStyle name="Millares 2 3 6 2 3 2 3" xfId="9390"/>
    <cellStyle name="Millares 2 3 6 2 3 3" xfId="9391"/>
    <cellStyle name="Millares 2 3 6 2 3 4" xfId="9392"/>
    <cellStyle name="Millares 2 3 6 2 4" xfId="9393"/>
    <cellStyle name="Millares 2 3 6 2 4 2" xfId="9394"/>
    <cellStyle name="Millares 2 3 6 2 4 2 2" xfId="9395"/>
    <cellStyle name="Millares 2 3 6 2 4 2 3" xfId="9396"/>
    <cellStyle name="Millares 2 3 6 2 4 3" xfId="9397"/>
    <cellStyle name="Millares 2 3 6 2 4 4" xfId="9398"/>
    <cellStyle name="Millares 2 3 6 2 5" xfId="9399"/>
    <cellStyle name="Millares 2 3 6 2 5 2" xfId="9400"/>
    <cellStyle name="Millares 2 3 6 2 5 2 2" xfId="9401"/>
    <cellStyle name="Millares 2 3 6 2 5 2 3" xfId="9402"/>
    <cellStyle name="Millares 2 3 6 2 5 3" xfId="9403"/>
    <cellStyle name="Millares 2 3 6 2 5 4" xfId="9404"/>
    <cellStyle name="Millares 2 3 6 2 6" xfId="9405"/>
    <cellStyle name="Millares 2 3 6 2 6 2" xfId="9406"/>
    <cellStyle name="Millares 2 3 6 2 6 3" xfId="9407"/>
    <cellStyle name="Millares 2 3 6 2 7" xfId="9408"/>
    <cellStyle name="Millares 2 3 6 2 8" xfId="9409"/>
    <cellStyle name="Millares 2 3 6 3" xfId="9410"/>
    <cellStyle name="Millares 2 3 6 3 2" xfId="9411"/>
    <cellStyle name="Millares 2 3 6 3 2 2" xfId="9412"/>
    <cellStyle name="Millares 2 3 6 3 2 2 2" xfId="9413"/>
    <cellStyle name="Millares 2 3 6 3 2 2 3" xfId="9414"/>
    <cellStyle name="Millares 2 3 6 3 2 3" xfId="9415"/>
    <cellStyle name="Millares 2 3 6 3 2 4" xfId="9416"/>
    <cellStyle name="Millares 2 3 6 3 3" xfId="9417"/>
    <cellStyle name="Millares 2 3 6 3 3 2" xfId="9418"/>
    <cellStyle name="Millares 2 3 6 3 3 3" xfId="9419"/>
    <cellStyle name="Millares 2 3 6 3 4" xfId="9420"/>
    <cellStyle name="Millares 2 3 6 3 5" xfId="9421"/>
    <cellStyle name="Millares 2 3 6 4" xfId="9422"/>
    <cellStyle name="Millares 2 3 6 4 2" xfId="9423"/>
    <cellStyle name="Millares 2 3 6 4 2 2" xfId="9424"/>
    <cellStyle name="Millares 2 3 6 4 2 3" xfId="9425"/>
    <cellStyle name="Millares 2 3 6 4 3" xfId="9426"/>
    <cellStyle name="Millares 2 3 6 4 4" xfId="9427"/>
    <cellStyle name="Millares 2 3 6 5" xfId="9428"/>
    <cellStyle name="Millares 2 3 6 5 2" xfId="9429"/>
    <cellStyle name="Millares 2 3 6 5 2 2" xfId="9430"/>
    <cellStyle name="Millares 2 3 6 5 2 3" xfId="9431"/>
    <cellStyle name="Millares 2 3 6 5 3" xfId="9432"/>
    <cellStyle name="Millares 2 3 6 5 4" xfId="9433"/>
    <cellStyle name="Millares 2 3 6 6" xfId="9434"/>
    <cellStyle name="Millares 2 3 6 6 2" xfId="9435"/>
    <cellStyle name="Millares 2 3 6 6 2 2" xfId="9436"/>
    <cellStyle name="Millares 2 3 6 6 2 3" xfId="9437"/>
    <cellStyle name="Millares 2 3 6 6 3" xfId="9438"/>
    <cellStyle name="Millares 2 3 6 6 4" xfId="9439"/>
    <cellStyle name="Millares 2 3 6 7" xfId="9440"/>
    <cellStyle name="Millares 2 3 6 7 2" xfId="9441"/>
    <cellStyle name="Millares 2 3 6 7 3" xfId="9442"/>
    <cellStyle name="Millares 2 3 6 8" xfId="9443"/>
    <cellStyle name="Millares 2 3 6 9" xfId="9444"/>
    <cellStyle name="Millares 2 3 7" xfId="9445"/>
    <cellStyle name="Millares 2 3 7 2" xfId="9446"/>
    <cellStyle name="Millares 2 3 7 2 2" xfId="9447"/>
    <cellStyle name="Millares 2 3 7 2 2 2" xfId="9448"/>
    <cellStyle name="Millares 2 3 7 2 2 2 2" xfId="9449"/>
    <cellStyle name="Millares 2 3 7 2 2 2 3" xfId="9450"/>
    <cellStyle name="Millares 2 3 7 2 2 3" xfId="9451"/>
    <cellStyle name="Millares 2 3 7 2 2 4" xfId="9452"/>
    <cellStyle name="Millares 2 3 7 2 3" xfId="9453"/>
    <cellStyle name="Millares 2 3 7 2 3 2" xfId="9454"/>
    <cellStyle name="Millares 2 3 7 2 3 3" xfId="9455"/>
    <cellStyle name="Millares 2 3 7 2 4" xfId="9456"/>
    <cellStyle name="Millares 2 3 7 2 5" xfId="9457"/>
    <cellStyle name="Millares 2 3 7 3" xfId="9458"/>
    <cellStyle name="Millares 2 3 7 3 2" xfId="9459"/>
    <cellStyle name="Millares 2 3 7 3 2 2" xfId="9460"/>
    <cellStyle name="Millares 2 3 7 3 2 3" xfId="9461"/>
    <cellStyle name="Millares 2 3 7 3 3" xfId="9462"/>
    <cellStyle name="Millares 2 3 7 3 4" xfId="9463"/>
    <cellStyle name="Millares 2 3 7 4" xfId="9464"/>
    <cellStyle name="Millares 2 3 7 4 2" xfId="9465"/>
    <cellStyle name="Millares 2 3 7 4 2 2" xfId="9466"/>
    <cellStyle name="Millares 2 3 7 4 2 3" xfId="9467"/>
    <cellStyle name="Millares 2 3 7 4 3" xfId="9468"/>
    <cellStyle name="Millares 2 3 7 4 4" xfId="9469"/>
    <cellStyle name="Millares 2 3 7 5" xfId="9470"/>
    <cellStyle name="Millares 2 3 7 5 2" xfId="9471"/>
    <cellStyle name="Millares 2 3 7 5 2 2" xfId="9472"/>
    <cellStyle name="Millares 2 3 7 5 2 3" xfId="9473"/>
    <cellStyle name="Millares 2 3 7 5 3" xfId="9474"/>
    <cellStyle name="Millares 2 3 7 5 4" xfId="9475"/>
    <cellStyle name="Millares 2 3 7 6" xfId="9476"/>
    <cellStyle name="Millares 2 3 7 6 2" xfId="9477"/>
    <cellStyle name="Millares 2 3 7 6 3" xfId="9478"/>
    <cellStyle name="Millares 2 3 7 7" xfId="9479"/>
    <cellStyle name="Millares 2 3 7 8" xfId="9480"/>
    <cellStyle name="Millares 2 3 8" xfId="9481"/>
    <cellStyle name="Millares 2 3 8 2" xfId="9482"/>
    <cellStyle name="Millares 2 3 8 2 2" xfId="9483"/>
    <cellStyle name="Millares 2 3 8 2 2 2" xfId="9484"/>
    <cellStyle name="Millares 2 3 8 2 2 3" xfId="9485"/>
    <cellStyle name="Millares 2 3 8 2 3" xfId="9486"/>
    <cellStyle name="Millares 2 3 8 2 4" xfId="9487"/>
    <cellStyle name="Millares 2 3 8 3" xfId="9488"/>
    <cellStyle name="Millares 2 3 8 3 2" xfId="9489"/>
    <cellStyle name="Millares 2 3 8 3 2 2" xfId="9490"/>
    <cellStyle name="Millares 2 3 8 3 2 3" xfId="9491"/>
    <cellStyle name="Millares 2 3 8 3 3" xfId="9492"/>
    <cellStyle name="Millares 2 3 8 3 4" xfId="9493"/>
    <cellStyle name="Millares 2 3 8 4" xfId="9494"/>
    <cellStyle name="Millares 2 3 8 4 2" xfId="9495"/>
    <cellStyle name="Millares 2 3 8 4 3" xfId="9496"/>
    <cellStyle name="Millares 2 3 8 5" xfId="9497"/>
    <cellStyle name="Millares 2 3 8 6" xfId="9498"/>
    <cellStyle name="Millares 2 3 9" xfId="9499"/>
    <cellStyle name="Millares 2 3 9 2" xfId="9500"/>
    <cellStyle name="Millares 2 3 9 2 2" xfId="9501"/>
    <cellStyle name="Millares 2 3 9 2 3" xfId="9502"/>
    <cellStyle name="Millares 2 3 9 3" xfId="9503"/>
    <cellStyle name="Millares 2 3 9 4" xfId="9504"/>
    <cellStyle name="Millares 2 4 2 2" xfId="9505"/>
    <cellStyle name="Millares 2 4 2 2 10" xfId="9506"/>
    <cellStyle name="Millares 2 4 2 2 2" xfId="9507"/>
    <cellStyle name="Millares 2 4 2 2 2 2" xfId="9508"/>
    <cellStyle name="Millares 2 4 2 2 2 2 2" xfId="9509"/>
    <cellStyle name="Millares 2 4 2 2 2 2 2 2" xfId="9510"/>
    <cellStyle name="Millares 2 4 2 2 2 2 2 2 2" xfId="9511"/>
    <cellStyle name="Millares 2 4 2 2 2 2 2 2 2 2" xfId="9512"/>
    <cellStyle name="Millares 2 4 2 2 2 2 2 2 2 3" xfId="9513"/>
    <cellStyle name="Millares 2 4 2 2 2 2 2 2 3" xfId="9514"/>
    <cellStyle name="Millares 2 4 2 2 2 2 2 2 4" xfId="9515"/>
    <cellStyle name="Millares 2 4 2 2 2 2 2 3" xfId="9516"/>
    <cellStyle name="Millares 2 4 2 2 2 2 2 3 2" xfId="9517"/>
    <cellStyle name="Millares 2 4 2 2 2 2 2 3 3" xfId="9518"/>
    <cellStyle name="Millares 2 4 2 2 2 2 2 4" xfId="9519"/>
    <cellStyle name="Millares 2 4 2 2 2 2 2 5" xfId="9520"/>
    <cellStyle name="Millares 2 4 2 2 2 2 3" xfId="9521"/>
    <cellStyle name="Millares 2 4 2 2 2 2 3 2" xfId="9522"/>
    <cellStyle name="Millares 2 4 2 2 2 2 3 2 2" xfId="9523"/>
    <cellStyle name="Millares 2 4 2 2 2 2 3 2 3" xfId="9524"/>
    <cellStyle name="Millares 2 4 2 2 2 2 3 3" xfId="9525"/>
    <cellStyle name="Millares 2 4 2 2 2 2 3 4" xfId="9526"/>
    <cellStyle name="Millares 2 4 2 2 2 2 4" xfId="9527"/>
    <cellStyle name="Millares 2 4 2 2 2 2 4 2" xfId="9528"/>
    <cellStyle name="Millares 2 4 2 2 2 2 4 2 2" xfId="9529"/>
    <cellStyle name="Millares 2 4 2 2 2 2 4 2 3" xfId="9530"/>
    <cellStyle name="Millares 2 4 2 2 2 2 4 3" xfId="9531"/>
    <cellStyle name="Millares 2 4 2 2 2 2 4 4" xfId="9532"/>
    <cellStyle name="Millares 2 4 2 2 2 2 5" xfId="9533"/>
    <cellStyle name="Millares 2 4 2 2 2 2 5 2" xfId="9534"/>
    <cellStyle name="Millares 2 4 2 2 2 2 5 2 2" xfId="9535"/>
    <cellStyle name="Millares 2 4 2 2 2 2 5 2 3" xfId="9536"/>
    <cellStyle name="Millares 2 4 2 2 2 2 5 3" xfId="9537"/>
    <cellStyle name="Millares 2 4 2 2 2 2 5 4" xfId="9538"/>
    <cellStyle name="Millares 2 4 2 2 2 2 6" xfId="9539"/>
    <cellStyle name="Millares 2 4 2 2 2 2 6 2" xfId="9540"/>
    <cellStyle name="Millares 2 4 2 2 2 2 6 3" xfId="9541"/>
    <cellStyle name="Millares 2 4 2 2 2 2 7" xfId="9542"/>
    <cellStyle name="Millares 2 4 2 2 2 2 8" xfId="9543"/>
    <cellStyle name="Millares 2 4 2 2 2 3" xfId="9544"/>
    <cellStyle name="Millares 2 4 2 2 2 3 2" xfId="9545"/>
    <cellStyle name="Millares 2 4 2 2 2 3 2 2" xfId="9546"/>
    <cellStyle name="Millares 2 4 2 2 2 3 2 2 2" xfId="9547"/>
    <cellStyle name="Millares 2 4 2 2 2 3 2 2 3" xfId="9548"/>
    <cellStyle name="Millares 2 4 2 2 2 3 2 3" xfId="9549"/>
    <cellStyle name="Millares 2 4 2 2 2 3 2 4" xfId="9550"/>
    <cellStyle name="Millares 2 4 2 2 2 3 3" xfId="9551"/>
    <cellStyle name="Millares 2 4 2 2 2 3 3 2" xfId="9552"/>
    <cellStyle name="Millares 2 4 2 2 2 3 3 3" xfId="9553"/>
    <cellStyle name="Millares 2 4 2 2 2 3 4" xfId="9554"/>
    <cellStyle name="Millares 2 4 2 2 2 3 5" xfId="9555"/>
    <cellStyle name="Millares 2 4 2 2 2 4" xfId="9556"/>
    <cellStyle name="Millares 2 4 2 2 2 4 2" xfId="9557"/>
    <cellStyle name="Millares 2 4 2 2 2 4 2 2" xfId="9558"/>
    <cellStyle name="Millares 2 4 2 2 2 4 2 3" xfId="9559"/>
    <cellStyle name="Millares 2 4 2 2 2 4 3" xfId="9560"/>
    <cellStyle name="Millares 2 4 2 2 2 4 4" xfId="9561"/>
    <cellStyle name="Millares 2 4 2 2 2 5" xfId="9562"/>
    <cellStyle name="Millares 2 4 2 2 2 5 2" xfId="9563"/>
    <cellStyle name="Millares 2 4 2 2 2 5 2 2" xfId="9564"/>
    <cellStyle name="Millares 2 4 2 2 2 5 2 3" xfId="9565"/>
    <cellStyle name="Millares 2 4 2 2 2 5 3" xfId="9566"/>
    <cellStyle name="Millares 2 4 2 2 2 5 4" xfId="9567"/>
    <cellStyle name="Millares 2 4 2 2 2 6" xfId="9568"/>
    <cellStyle name="Millares 2 4 2 2 2 6 2" xfId="9569"/>
    <cellStyle name="Millares 2 4 2 2 2 6 2 2" xfId="9570"/>
    <cellStyle name="Millares 2 4 2 2 2 6 2 3" xfId="9571"/>
    <cellStyle name="Millares 2 4 2 2 2 6 3" xfId="9572"/>
    <cellStyle name="Millares 2 4 2 2 2 6 4" xfId="9573"/>
    <cellStyle name="Millares 2 4 2 2 2 7" xfId="9574"/>
    <cellStyle name="Millares 2 4 2 2 2 7 2" xfId="9575"/>
    <cellStyle name="Millares 2 4 2 2 2 7 3" xfId="9576"/>
    <cellStyle name="Millares 2 4 2 2 2 8" xfId="9577"/>
    <cellStyle name="Millares 2 4 2 2 2 9" xfId="9578"/>
    <cellStyle name="Millares 2 4 2 2 3" xfId="9579"/>
    <cellStyle name="Millares 2 4 2 2 3 2" xfId="9580"/>
    <cellStyle name="Millares 2 4 2 2 3 2 2" xfId="9581"/>
    <cellStyle name="Millares 2 4 2 2 3 2 2 2" xfId="9582"/>
    <cellStyle name="Millares 2 4 2 2 3 2 2 2 2" xfId="9583"/>
    <cellStyle name="Millares 2 4 2 2 3 2 2 2 3" xfId="9584"/>
    <cellStyle name="Millares 2 4 2 2 3 2 2 3" xfId="9585"/>
    <cellStyle name="Millares 2 4 2 2 3 2 2 4" xfId="9586"/>
    <cellStyle name="Millares 2 4 2 2 3 2 3" xfId="9587"/>
    <cellStyle name="Millares 2 4 2 2 3 2 3 2" xfId="9588"/>
    <cellStyle name="Millares 2 4 2 2 3 2 3 3" xfId="9589"/>
    <cellStyle name="Millares 2 4 2 2 3 2 4" xfId="9590"/>
    <cellStyle name="Millares 2 4 2 2 3 2 5" xfId="9591"/>
    <cellStyle name="Millares 2 4 2 2 3 3" xfId="9592"/>
    <cellStyle name="Millares 2 4 2 2 3 3 2" xfId="9593"/>
    <cellStyle name="Millares 2 4 2 2 3 3 2 2" xfId="9594"/>
    <cellStyle name="Millares 2 4 2 2 3 3 2 3" xfId="9595"/>
    <cellStyle name="Millares 2 4 2 2 3 3 3" xfId="9596"/>
    <cellStyle name="Millares 2 4 2 2 3 3 4" xfId="9597"/>
    <cellStyle name="Millares 2 4 2 2 3 4" xfId="9598"/>
    <cellStyle name="Millares 2 4 2 2 3 4 2" xfId="9599"/>
    <cellStyle name="Millares 2 4 2 2 3 4 2 2" xfId="9600"/>
    <cellStyle name="Millares 2 4 2 2 3 4 2 3" xfId="9601"/>
    <cellStyle name="Millares 2 4 2 2 3 4 3" xfId="9602"/>
    <cellStyle name="Millares 2 4 2 2 3 4 4" xfId="9603"/>
    <cellStyle name="Millares 2 4 2 2 3 5" xfId="9604"/>
    <cellStyle name="Millares 2 4 2 2 3 5 2" xfId="9605"/>
    <cellStyle name="Millares 2 4 2 2 3 5 2 2" xfId="9606"/>
    <cellStyle name="Millares 2 4 2 2 3 5 2 3" xfId="9607"/>
    <cellStyle name="Millares 2 4 2 2 3 5 3" xfId="9608"/>
    <cellStyle name="Millares 2 4 2 2 3 5 4" xfId="9609"/>
    <cellStyle name="Millares 2 4 2 2 3 6" xfId="9610"/>
    <cellStyle name="Millares 2 4 2 2 3 6 2" xfId="9611"/>
    <cellStyle name="Millares 2 4 2 2 3 6 3" xfId="9612"/>
    <cellStyle name="Millares 2 4 2 2 3 7" xfId="9613"/>
    <cellStyle name="Millares 2 4 2 2 3 8" xfId="9614"/>
    <cellStyle name="Millares 2 4 2 2 4" xfId="9615"/>
    <cellStyle name="Millares 2 4 2 2 4 2" xfId="9616"/>
    <cellStyle name="Millares 2 4 2 2 4 2 2" xfId="9617"/>
    <cellStyle name="Millares 2 4 2 2 4 2 2 2" xfId="9618"/>
    <cellStyle name="Millares 2 4 2 2 4 2 2 3" xfId="9619"/>
    <cellStyle name="Millares 2 4 2 2 4 2 3" xfId="9620"/>
    <cellStyle name="Millares 2 4 2 2 4 2 4" xfId="9621"/>
    <cellStyle name="Millares 2 4 2 2 4 3" xfId="9622"/>
    <cellStyle name="Millares 2 4 2 2 4 3 2" xfId="9623"/>
    <cellStyle name="Millares 2 4 2 2 4 3 3" xfId="9624"/>
    <cellStyle name="Millares 2 4 2 2 4 4" xfId="9625"/>
    <cellStyle name="Millares 2 4 2 2 4 5" xfId="9626"/>
    <cellStyle name="Millares 2 4 2 2 5" xfId="9627"/>
    <cellStyle name="Millares 2 4 2 2 5 2" xfId="9628"/>
    <cellStyle name="Millares 2 4 2 2 5 2 2" xfId="9629"/>
    <cellStyle name="Millares 2 4 2 2 5 2 3" xfId="9630"/>
    <cellStyle name="Millares 2 4 2 2 5 3" xfId="9631"/>
    <cellStyle name="Millares 2 4 2 2 5 4" xfId="9632"/>
    <cellStyle name="Millares 2 4 2 2 6" xfId="9633"/>
    <cellStyle name="Millares 2 4 2 2 6 2" xfId="9634"/>
    <cellStyle name="Millares 2 4 2 2 6 2 2" xfId="9635"/>
    <cellStyle name="Millares 2 4 2 2 6 2 3" xfId="9636"/>
    <cellStyle name="Millares 2 4 2 2 6 3" xfId="9637"/>
    <cellStyle name="Millares 2 4 2 2 6 4" xfId="9638"/>
    <cellStyle name="Millares 2 4 2 2 7" xfId="9639"/>
    <cellStyle name="Millares 2 4 2 2 7 2" xfId="9640"/>
    <cellStyle name="Millares 2 4 2 2 7 2 2" xfId="9641"/>
    <cellStyle name="Millares 2 4 2 2 7 2 3" xfId="9642"/>
    <cellStyle name="Millares 2 4 2 2 7 3" xfId="9643"/>
    <cellStyle name="Millares 2 4 2 2 7 4" xfId="9644"/>
    <cellStyle name="Millares 2 4 2 2 8" xfId="9645"/>
    <cellStyle name="Millares 2 4 2 2 8 2" xfId="9646"/>
    <cellStyle name="Millares 2 4 2 2 8 3" xfId="9647"/>
    <cellStyle name="Millares 2 4 2 2 9" xfId="9648"/>
    <cellStyle name="Millares 2 4 2 3" xfId="9649"/>
    <cellStyle name="Millares 2 4 2 3 10" xfId="9650"/>
    <cellStyle name="Millares 2 4 2 3 2" xfId="9651"/>
    <cellStyle name="Millares 2 4 2 3 2 2" xfId="9652"/>
    <cellStyle name="Millares 2 4 2 3 2 2 2" xfId="9653"/>
    <cellStyle name="Millares 2 4 2 3 2 2 2 2" xfId="9654"/>
    <cellStyle name="Millares 2 4 2 3 2 2 2 2 2" xfId="9655"/>
    <cellStyle name="Millares 2 4 2 3 2 2 2 2 2 2" xfId="9656"/>
    <cellStyle name="Millares 2 4 2 3 2 2 2 2 2 3" xfId="9657"/>
    <cellStyle name="Millares 2 4 2 3 2 2 2 2 3" xfId="9658"/>
    <cellStyle name="Millares 2 4 2 3 2 2 2 2 4" xfId="9659"/>
    <cellStyle name="Millares 2 4 2 3 2 2 2 3" xfId="9660"/>
    <cellStyle name="Millares 2 4 2 3 2 2 2 3 2" xfId="9661"/>
    <cellStyle name="Millares 2 4 2 3 2 2 2 3 3" xfId="9662"/>
    <cellStyle name="Millares 2 4 2 3 2 2 2 4" xfId="9663"/>
    <cellStyle name="Millares 2 4 2 3 2 2 2 5" xfId="9664"/>
    <cellStyle name="Millares 2 4 2 3 2 2 3" xfId="9665"/>
    <cellStyle name="Millares 2 4 2 3 2 2 3 2" xfId="9666"/>
    <cellStyle name="Millares 2 4 2 3 2 2 3 2 2" xfId="9667"/>
    <cellStyle name="Millares 2 4 2 3 2 2 3 2 3" xfId="9668"/>
    <cellStyle name="Millares 2 4 2 3 2 2 3 3" xfId="9669"/>
    <cellStyle name="Millares 2 4 2 3 2 2 3 4" xfId="9670"/>
    <cellStyle name="Millares 2 4 2 3 2 2 4" xfId="9671"/>
    <cellStyle name="Millares 2 4 2 3 2 2 4 2" xfId="9672"/>
    <cellStyle name="Millares 2 4 2 3 2 2 4 2 2" xfId="9673"/>
    <cellStyle name="Millares 2 4 2 3 2 2 4 2 3" xfId="9674"/>
    <cellStyle name="Millares 2 4 2 3 2 2 4 3" xfId="9675"/>
    <cellStyle name="Millares 2 4 2 3 2 2 4 4" xfId="9676"/>
    <cellStyle name="Millares 2 4 2 3 2 2 5" xfId="9677"/>
    <cellStyle name="Millares 2 4 2 3 2 2 5 2" xfId="9678"/>
    <cellStyle name="Millares 2 4 2 3 2 2 5 2 2" xfId="9679"/>
    <cellStyle name="Millares 2 4 2 3 2 2 5 2 3" xfId="9680"/>
    <cellStyle name="Millares 2 4 2 3 2 2 5 3" xfId="9681"/>
    <cellStyle name="Millares 2 4 2 3 2 2 5 4" xfId="9682"/>
    <cellStyle name="Millares 2 4 2 3 2 2 6" xfId="9683"/>
    <cellStyle name="Millares 2 4 2 3 2 2 6 2" xfId="9684"/>
    <cellStyle name="Millares 2 4 2 3 2 2 6 3" xfId="9685"/>
    <cellStyle name="Millares 2 4 2 3 2 2 7" xfId="9686"/>
    <cellStyle name="Millares 2 4 2 3 2 2 8" xfId="9687"/>
    <cellStyle name="Millares 2 4 2 3 2 3" xfId="9688"/>
    <cellStyle name="Millares 2 4 2 3 2 3 2" xfId="9689"/>
    <cellStyle name="Millares 2 4 2 3 2 3 2 2" xfId="9690"/>
    <cellStyle name="Millares 2 4 2 3 2 3 2 2 2" xfId="9691"/>
    <cellStyle name="Millares 2 4 2 3 2 3 2 2 3" xfId="9692"/>
    <cellStyle name="Millares 2 4 2 3 2 3 2 3" xfId="9693"/>
    <cellStyle name="Millares 2 4 2 3 2 3 2 4" xfId="9694"/>
    <cellStyle name="Millares 2 4 2 3 2 3 3" xfId="9695"/>
    <cellStyle name="Millares 2 4 2 3 2 3 3 2" xfId="9696"/>
    <cellStyle name="Millares 2 4 2 3 2 3 3 3" xfId="9697"/>
    <cellStyle name="Millares 2 4 2 3 2 3 4" xfId="9698"/>
    <cellStyle name="Millares 2 4 2 3 2 3 5" xfId="9699"/>
    <cellStyle name="Millares 2 4 2 3 2 4" xfId="9700"/>
    <cellStyle name="Millares 2 4 2 3 2 4 2" xfId="9701"/>
    <cellStyle name="Millares 2 4 2 3 2 4 2 2" xfId="9702"/>
    <cellStyle name="Millares 2 4 2 3 2 4 2 3" xfId="9703"/>
    <cellStyle name="Millares 2 4 2 3 2 4 3" xfId="9704"/>
    <cellStyle name="Millares 2 4 2 3 2 4 4" xfId="9705"/>
    <cellStyle name="Millares 2 4 2 3 2 5" xfId="9706"/>
    <cellStyle name="Millares 2 4 2 3 2 5 2" xfId="9707"/>
    <cellStyle name="Millares 2 4 2 3 2 5 2 2" xfId="9708"/>
    <cellStyle name="Millares 2 4 2 3 2 5 2 3" xfId="9709"/>
    <cellStyle name="Millares 2 4 2 3 2 5 3" xfId="9710"/>
    <cellStyle name="Millares 2 4 2 3 2 5 4" xfId="9711"/>
    <cellStyle name="Millares 2 4 2 3 2 6" xfId="9712"/>
    <cellStyle name="Millares 2 4 2 3 2 6 2" xfId="9713"/>
    <cellStyle name="Millares 2 4 2 3 2 6 2 2" xfId="9714"/>
    <cellStyle name="Millares 2 4 2 3 2 6 2 3" xfId="9715"/>
    <cellStyle name="Millares 2 4 2 3 2 6 3" xfId="9716"/>
    <cellStyle name="Millares 2 4 2 3 2 6 4" xfId="9717"/>
    <cellStyle name="Millares 2 4 2 3 2 7" xfId="9718"/>
    <cellStyle name="Millares 2 4 2 3 2 7 2" xfId="9719"/>
    <cellStyle name="Millares 2 4 2 3 2 7 3" xfId="9720"/>
    <cellStyle name="Millares 2 4 2 3 2 8" xfId="9721"/>
    <cellStyle name="Millares 2 4 2 3 2 9" xfId="9722"/>
    <cellStyle name="Millares 2 4 2 3 3" xfId="9723"/>
    <cellStyle name="Millares 2 4 2 3 3 2" xfId="9724"/>
    <cellStyle name="Millares 2 4 2 3 3 2 2" xfId="9725"/>
    <cellStyle name="Millares 2 4 2 3 3 2 2 2" xfId="9726"/>
    <cellStyle name="Millares 2 4 2 3 3 2 2 2 2" xfId="9727"/>
    <cellStyle name="Millares 2 4 2 3 3 2 2 2 3" xfId="9728"/>
    <cellStyle name="Millares 2 4 2 3 3 2 2 3" xfId="9729"/>
    <cellStyle name="Millares 2 4 2 3 3 2 2 4" xfId="9730"/>
    <cellStyle name="Millares 2 4 2 3 3 2 3" xfId="9731"/>
    <cellStyle name="Millares 2 4 2 3 3 2 3 2" xfId="9732"/>
    <cellStyle name="Millares 2 4 2 3 3 2 3 3" xfId="9733"/>
    <cellStyle name="Millares 2 4 2 3 3 2 4" xfId="9734"/>
    <cellStyle name="Millares 2 4 2 3 3 2 5" xfId="9735"/>
    <cellStyle name="Millares 2 4 2 3 3 3" xfId="9736"/>
    <cellStyle name="Millares 2 4 2 3 3 3 2" xfId="9737"/>
    <cellStyle name="Millares 2 4 2 3 3 3 2 2" xfId="9738"/>
    <cellStyle name="Millares 2 4 2 3 3 3 2 3" xfId="9739"/>
    <cellStyle name="Millares 2 4 2 3 3 3 3" xfId="9740"/>
    <cellStyle name="Millares 2 4 2 3 3 3 4" xfId="9741"/>
    <cellStyle name="Millares 2 4 2 3 3 4" xfId="9742"/>
    <cellStyle name="Millares 2 4 2 3 3 4 2" xfId="9743"/>
    <cellStyle name="Millares 2 4 2 3 3 4 2 2" xfId="9744"/>
    <cellStyle name="Millares 2 4 2 3 3 4 2 3" xfId="9745"/>
    <cellStyle name="Millares 2 4 2 3 3 4 3" xfId="9746"/>
    <cellStyle name="Millares 2 4 2 3 3 4 4" xfId="9747"/>
    <cellStyle name="Millares 2 4 2 3 3 5" xfId="9748"/>
    <cellStyle name="Millares 2 4 2 3 3 5 2" xfId="9749"/>
    <cellStyle name="Millares 2 4 2 3 3 5 2 2" xfId="9750"/>
    <cellStyle name="Millares 2 4 2 3 3 5 2 3" xfId="9751"/>
    <cellStyle name="Millares 2 4 2 3 3 5 3" xfId="9752"/>
    <cellStyle name="Millares 2 4 2 3 3 5 4" xfId="9753"/>
    <cellStyle name="Millares 2 4 2 3 3 6" xfId="9754"/>
    <cellStyle name="Millares 2 4 2 3 3 6 2" xfId="9755"/>
    <cellStyle name="Millares 2 4 2 3 3 6 3" xfId="9756"/>
    <cellStyle name="Millares 2 4 2 3 3 7" xfId="9757"/>
    <cellStyle name="Millares 2 4 2 3 3 8" xfId="9758"/>
    <cellStyle name="Millares 2 4 2 3 4" xfId="9759"/>
    <cellStyle name="Millares 2 4 2 3 4 2" xfId="9760"/>
    <cellStyle name="Millares 2 4 2 3 4 2 2" xfId="9761"/>
    <cellStyle name="Millares 2 4 2 3 4 2 2 2" xfId="9762"/>
    <cellStyle name="Millares 2 4 2 3 4 2 2 3" xfId="9763"/>
    <cellStyle name="Millares 2 4 2 3 4 2 3" xfId="9764"/>
    <cellStyle name="Millares 2 4 2 3 4 2 4" xfId="9765"/>
    <cellStyle name="Millares 2 4 2 3 4 3" xfId="9766"/>
    <cellStyle name="Millares 2 4 2 3 4 3 2" xfId="9767"/>
    <cellStyle name="Millares 2 4 2 3 4 3 3" xfId="9768"/>
    <cellStyle name="Millares 2 4 2 3 4 4" xfId="9769"/>
    <cellStyle name="Millares 2 4 2 3 4 5" xfId="9770"/>
    <cellStyle name="Millares 2 4 2 3 5" xfId="9771"/>
    <cellStyle name="Millares 2 4 2 3 5 2" xfId="9772"/>
    <cellStyle name="Millares 2 4 2 3 5 2 2" xfId="9773"/>
    <cellStyle name="Millares 2 4 2 3 5 2 3" xfId="9774"/>
    <cellStyle name="Millares 2 4 2 3 5 3" xfId="9775"/>
    <cellStyle name="Millares 2 4 2 3 5 4" xfId="9776"/>
    <cellStyle name="Millares 2 4 2 3 6" xfId="9777"/>
    <cellStyle name="Millares 2 4 2 3 6 2" xfId="9778"/>
    <cellStyle name="Millares 2 4 2 3 6 2 2" xfId="9779"/>
    <cellStyle name="Millares 2 4 2 3 6 2 3" xfId="9780"/>
    <cellStyle name="Millares 2 4 2 3 6 3" xfId="9781"/>
    <cellStyle name="Millares 2 4 2 3 6 4" xfId="9782"/>
    <cellStyle name="Millares 2 4 2 3 7" xfId="9783"/>
    <cellStyle name="Millares 2 4 2 3 7 2" xfId="9784"/>
    <cellStyle name="Millares 2 4 2 3 7 2 2" xfId="9785"/>
    <cellStyle name="Millares 2 4 2 3 7 2 3" xfId="9786"/>
    <cellStyle name="Millares 2 4 2 3 7 3" xfId="9787"/>
    <cellStyle name="Millares 2 4 2 3 7 4" xfId="9788"/>
    <cellStyle name="Millares 2 4 2 3 8" xfId="9789"/>
    <cellStyle name="Millares 2 4 2 3 8 2" xfId="9790"/>
    <cellStyle name="Millares 2 4 2 3 8 3" xfId="9791"/>
    <cellStyle name="Millares 2 4 2 3 9" xfId="9792"/>
    <cellStyle name="Millares 2 4 2 4" xfId="9793"/>
    <cellStyle name="Millares 2 4 2 4 2" xfId="9794"/>
    <cellStyle name="Millares 2 4 2 4 2 2" xfId="9795"/>
    <cellStyle name="Millares 2 4 2 4 2 3" xfId="9796"/>
    <cellStyle name="Millares 2 4 2 4 3" xfId="9797"/>
    <cellStyle name="Millares 2 4 2 4 4" xfId="9798"/>
    <cellStyle name="Millares 2 4 2 5" xfId="9799"/>
    <cellStyle name="Millares 2 4 2 5 2" xfId="9800"/>
    <cellStyle name="Millares 2 4 2 5 2 2" xfId="9801"/>
    <cellStyle name="Millares 2 4 2 5 2 3" xfId="9802"/>
    <cellStyle name="Millares 2 4 2 5 3" xfId="9803"/>
    <cellStyle name="Millares 2 4 2 5 4" xfId="9804"/>
    <cellStyle name="Millares 2 4 2 6" xfId="9805"/>
    <cellStyle name="Millares 2 4 2 6 2" xfId="9806"/>
    <cellStyle name="Millares 2 4 2 6 2 2" xfId="9807"/>
    <cellStyle name="Millares 2 4 2 6 2 3" xfId="9808"/>
    <cellStyle name="Millares 2 4 2 6 3" xfId="9809"/>
    <cellStyle name="Millares 2 4 2 6 4" xfId="9810"/>
    <cellStyle name="Millares 2 4 2 7" xfId="9811"/>
    <cellStyle name="Millares 2 4 3 10" xfId="9812"/>
    <cellStyle name="Millares 2 4 3 10 2" xfId="9813"/>
    <cellStyle name="Millares 2 4 3 10 3" xfId="9814"/>
    <cellStyle name="Millares 2 4 3 11" xfId="9815"/>
    <cellStyle name="Millares 2 4 3 12" xfId="9816"/>
    <cellStyle name="Millares 2 4 3 2" xfId="9817"/>
    <cellStyle name="Millares 2 4 3 2 10" xfId="9818"/>
    <cellStyle name="Millares 2 4 3 2 2" xfId="9819"/>
    <cellStyle name="Millares 2 4 3 2 2 2" xfId="9820"/>
    <cellStyle name="Millares 2 4 3 2 2 2 2" xfId="9821"/>
    <cellStyle name="Millares 2 4 3 2 2 2 2 2" xfId="9822"/>
    <cellStyle name="Millares 2 4 3 2 2 2 2 2 2" xfId="9823"/>
    <cellStyle name="Millares 2 4 3 2 2 2 2 2 2 2" xfId="9824"/>
    <cellStyle name="Millares 2 4 3 2 2 2 2 2 2 3" xfId="9825"/>
    <cellStyle name="Millares 2 4 3 2 2 2 2 2 3" xfId="9826"/>
    <cellStyle name="Millares 2 4 3 2 2 2 2 2 4" xfId="9827"/>
    <cellStyle name="Millares 2 4 3 2 2 2 2 3" xfId="9828"/>
    <cellStyle name="Millares 2 4 3 2 2 2 2 3 2" xfId="9829"/>
    <cellStyle name="Millares 2 4 3 2 2 2 2 3 3" xfId="9830"/>
    <cellStyle name="Millares 2 4 3 2 2 2 2 4" xfId="9831"/>
    <cellStyle name="Millares 2 4 3 2 2 2 2 5" xfId="9832"/>
    <cellStyle name="Millares 2 4 3 2 2 2 3" xfId="9833"/>
    <cellStyle name="Millares 2 4 3 2 2 2 3 2" xfId="9834"/>
    <cellStyle name="Millares 2 4 3 2 2 2 3 2 2" xfId="9835"/>
    <cellStyle name="Millares 2 4 3 2 2 2 3 2 3" xfId="9836"/>
    <cellStyle name="Millares 2 4 3 2 2 2 3 3" xfId="9837"/>
    <cellStyle name="Millares 2 4 3 2 2 2 3 4" xfId="9838"/>
    <cellStyle name="Millares 2 4 3 2 2 2 4" xfId="9839"/>
    <cellStyle name="Millares 2 4 3 2 2 2 4 2" xfId="9840"/>
    <cellStyle name="Millares 2 4 3 2 2 2 4 2 2" xfId="9841"/>
    <cellStyle name="Millares 2 4 3 2 2 2 4 2 3" xfId="9842"/>
    <cellStyle name="Millares 2 4 3 2 2 2 4 3" xfId="9843"/>
    <cellStyle name="Millares 2 4 3 2 2 2 4 4" xfId="9844"/>
    <cellStyle name="Millares 2 4 3 2 2 2 5" xfId="9845"/>
    <cellStyle name="Millares 2 4 3 2 2 2 5 2" xfId="9846"/>
    <cellStyle name="Millares 2 4 3 2 2 2 5 2 2" xfId="9847"/>
    <cellStyle name="Millares 2 4 3 2 2 2 5 2 3" xfId="9848"/>
    <cellStyle name="Millares 2 4 3 2 2 2 5 3" xfId="9849"/>
    <cellStyle name="Millares 2 4 3 2 2 2 5 4" xfId="9850"/>
    <cellStyle name="Millares 2 4 3 2 2 2 6" xfId="9851"/>
    <cellStyle name="Millares 2 4 3 2 2 2 6 2" xfId="9852"/>
    <cellStyle name="Millares 2 4 3 2 2 2 6 3" xfId="9853"/>
    <cellStyle name="Millares 2 4 3 2 2 2 7" xfId="9854"/>
    <cellStyle name="Millares 2 4 3 2 2 2 8" xfId="9855"/>
    <cellStyle name="Millares 2 4 3 2 2 3" xfId="9856"/>
    <cellStyle name="Millares 2 4 3 2 2 3 2" xfId="9857"/>
    <cellStyle name="Millares 2 4 3 2 2 3 2 2" xfId="9858"/>
    <cellStyle name="Millares 2 4 3 2 2 3 2 2 2" xfId="9859"/>
    <cellStyle name="Millares 2 4 3 2 2 3 2 2 3" xfId="9860"/>
    <cellStyle name="Millares 2 4 3 2 2 3 2 3" xfId="9861"/>
    <cellStyle name="Millares 2 4 3 2 2 3 2 4" xfId="9862"/>
    <cellStyle name="Millares 2 4 3 2 2 3 3" xfId="9863"/>
    <cellStyle name="Millares 2 4 3 2 2 3 3 2" xfId="9864"/>
    <cellStyle name="Millares 2 4 3 2 2 3 3 3" xfId="9865"/>
    <cellStyle name="Millares 2 4 3 2 2 3 4" xfId="9866"/>
    <cellStyle name="Millares 2 4 3 2 2 3 5" xfId="9867"/>
    <cellStyle name="Millares 2 4 3 2 2 4" xfId="9868"/>
    <cellStyle name="Millares 2 4 3 2 2 4 2" xfId="9869"/>
    <cellStyle name="Millares 2 4 3 2 2 4 2 2" xfId="9870"/>
    <cellStyle name="Millares 2 4 3 2 2 4 2 3" xfId="9871"/>
    <cellStyle name="Millares 2 4 3 2 2 4 3" xfId="9872"/>
    <cellStyle name="Millares 2 4 3 2 2 4 4" xfId="9873"/>
    <cellStyle name="Millares 2 4 3 2 2 5" xfId="9874"/>
    <cellStyle name="Millares 2 4 3 2 2 5 2" xfId="9875"/>
    <cellStyle name="Millares 2 4 3 2 2 5 2 2" xfId="9876"/>
    <cellStyle name="Millares 2 4 3 2 2 5 2 3" xfId="9877"/>
    <cellStyle name="Millares 2 4 3 2 2 5 3" xfId="9878"/>
    <cellStyle name="Millares 2 4 3 2 2 5 4" xfId="9879"/>
    <cellStyle name="Millares 2 4 3 2 2 6" xfId="9880"/>
    <cellStyle name="Millares 2 4 3 2 2 6 2" xfId="9881"/>
    <cellStyle name="Millares 2 4 3 2 2 6 2 2" xfId="9882"/>
    <cellStyle name="Millares 2 4 3 2 2 6 2 3" xfId="9883"/>
    <cellStyle name="Millares 2 4 3 2 2 6 3" xfId="9884"/>
    <cellStyle name="Millares 2 4 3 2 2 6 4" xfId="9885"/>
    <cellStyle name="Millares 2 4 3 2 2 7" xfId="9886"/>
    <cellStyle name="Millares 2 4 3 2 2 7 2" xfId="9887"/>
    <cellStyle name="Millares 2 4 3 2 2 7 3" xfId="9888"/>
    <cellStyle name="Millares 2 4 3 2 2 8" xfId="9889"/>
    <cellStyle name="Millares 2 4 3 2 2 9" xfId="9890"/>
    <cellStyle name="Millares 2 4 3 2 3" xfId="9891"/>
    <cellStyle name="Millares 2 4 3 2 3 2" xfId="9892"/>
    <cellStyle name="Millares 2 4 3 2 3 2 2" xfId="9893"/>
    <cellStyle name="Millares 2 4 3 2 3 2 2 2" xfId="9894"/>
    <cellStyle name="Millares 2 4 3 2 3 2 2 2 2" xfId="9895"/>
    <cellStyle name="Millares 2 4 3 2 3 2 2 2 3" xfId="9896"/>
    <cellStyle name="Millares 2 4 3 2 3 2 2 3" xfId="9897"/>
    <cellStyle name="Millares 2 4 3 2 3 2 2 4" xfId="9898"/>
    <cellStyle name="Millares 2 4 3 2 3 2 3" xfId="9899"/>
    <cellStyle name="Millares 2 4 3 2 3 2 3 2" xfId="9900"/>
    <cellStyle name="Millares 2 4 3 2 3 2 3 3" xfId="9901"/>
    <cellStyle name="Millares 2 4 3 2 3 2 4" xfId="9902"/>
    <cellStyle name="Millares 2 4 3 2 3 2 5" xfId="9903"/>
    <cellStyle name="Millares 2 4 3 2 3 3" xfId="9904"/>
    <cellStyle name="Millares 2 4 3 2 3 3 2" xfId="9905"/>
    <cellStyle name="Millares 2 4 3 2 3 3 2 2" xfId="9906"/>
    <cellStyle name="Millares 2 4 3 2 3 3 2 3" xfId="9907"/>
    <cellStyle name="Millares 2 4 3 2 3 3 3" xfId="9908"/>
    <cellStyle name="Millares 2 4 3 2 3 3 4" xfId="9909"/>
    <cellStyle name="Millares 2 4 3 2 3 4" xfId="9910"/>
    <cellStyle name="Millares 2 4 3 2 3 4 2" xfId="9911"/>
    <cellStyle name="Millares 2 4 3 2 3 4 2 2" xfId="9912"/>
    <cellStyle name="Millares 2 4 3 2 3 4 2 3" xfId="9913"/>
    <cellStyle name="Millares 2 4 3 2 3 4 3" xfId="9914"/>
    <cellStyle name="Millares 2 4 3 2 3 4 4" xfId="9915"/>
    <cellStyle name="Millares 2 4 3 2 3 5" xfId="9916"/>
    <cellStyle name="Millares 2 4 3 2 3 5 2" xfId="9917"/>
    <cellStyle name="Millares 2 4 3 2 3 5 2 2" xfId="9918"/>
    <cellStyle name="Millares 2 4 3 2 3 5 2 3" xfId="9919"/>
    <cellStyle name="Millares 2 4 3 2 3 5 3" xfId="9920"/>
    <cellStyle name="Millares 2 4 3 2 3 5 4" xfId="9921"/>
    <cellStyle name="Millares 2 4 3 2 3 6" xfId="9922"/>
    <cellStyle name="Millares 2 4 3 2 3 6 2" xfId="9923"/>
    <cellStyle name="Millares 2 4 3 2 3 6 3" xfId="9924"/>
    <cellStyle name="Millares 2 4 3 2 3 7" xfId="9925"/>
    <cellStyle name="Millares 2 4 3 2 3 8" xfId="9926"/>
    <cellStyle name="Millares 2 4 3 2 4" xfId="9927"/>
    <cellStyle name="Millares 2 4 3 2 4 2" xfId="9928"/>
    <cellStyle name="Millares 2 4 3 2 4 2 2" xfId="9929"/>
    <cellStyle name="Millares 2 4 3 2 4 2 2 2" xfId="9930"/>
    <cellStyle name="Millares 2 4 3 2 4 2 2 3" xfId="9931"/>
    <cellStyle name="Millares 2 4 3 2 4 2 3" xfId="9932"/>
    <cellStyle name="Millares 2 4 3 2 4 2 4" xfId="9933"/>
    <cellStyle name="Millares 2 4 3 2 4 3" xfId="9934"/>
    <cellStyle name="Millares 2 4 3 2 4 3 2" xfId="9935"/>
    <cellStyle name="Millares 2 4 3 2 4 3 3" xfId="9936"/>
    <cellStyle name="Millares 2 4 3 2 4 4" xfId="9937"/>
    <cellStyle name="Millares 2 4 3 2 4 5" xfId="9938"/>
    <cellStyle name="Millares 2 4 3 2 5" xfId="9939"/>
    <cellStyle name="Millares 2 4 3 2 5 2" xfId="9940"/>
    <cellStyle name="Millares 2 4 3 2 5 2 2" xfId="9941"/>
    <cellStyle name="Millares 2 4 3 2 5 2 3" xfId="9942"/>
    <cellStyle name="Millares 2 4 3 2 5 3" xfId="9943"/>
    <cellStyle name="Millares 2 4 3 2 5 4" xfId="9944"/>
    <cellStyle name="Millares 2 4 3 2 6" xfId="9945"/>
    <cellStyle name="Millares 2 4 3 2 6 2" xfId="9946"/>
    <cellStyle name="Millares 2 4 3 2 6 2 2" xfId="9947"/>
    <cellStyle name="Millares 2 4 3 2 6 2 3" xfId="9948"/>
    <cellStyle name="Millares 2 4 3 2 6 3" xfId="9949"/>
    <cellStyle name="Millares 2 4 3 2 6 4" xfId="9950"/>
    <cellStyle name="Millares 2 4 3 2 7" xfId="9951"/>
    <cellStyle name="Millares 2 4 3 2 7 2" xfId="9952"/>
    <cellStyle name="Millares 2 4 3 2 7 2 2" xfId="9953"/>
    <cellStyle name="Millares 2 4 3 2 7 2 3" xfId="9954"/>
    <cellStyle name="Millares 2 4 3 2 7 3" xfId="9955"/>
    <cellStyle name="Millares 2 4 3 2 7 4" xfId="9956"/>
    <cellStyle name="Millares 2 4 3 2 8" xfId="9957"/>
    <cellStyle name="Millares 2 4 3 2 8 2" xfId="9958"/>
    <cellStyle name="Millares 2 4 3 2 8 3" xfId="9959"/>
    <cellStyle name="Millares 2 4 3 2 9" xfId="9960"/>
    <cellStyle name="Millares 2 4 3 3" xfId="9961"/>
    <cellStyle name="Millares 2 4 3 3 2" xfId="9962"/>
    <cellStyle name="Millares 2 4 3 3 2 2" xfId="9963"/>
    <cellStyle name="Millares 2 4 3 3 2 2 2" xfId="9964"/>
    <cellStyle name="Millares 2 4 3 3 2 2 2 2" xfId="9965"/>
    <cellStyle name="Millares 2 4 3 3 2 2 2 2 2" xfId="9966"/>
    <cellStyle name="Millares 2 4 3 3 2 2 2 2 3" xfId="9967"/>
    <cellStyle name="Millares 2 4 3 3 2 2 2 3" xfId="9968"/>
    <cellStyle name="Millares 2 4 3 3 2 2 2 4" xfId="9969"/>
    <cellStyle name="Millares 2 4 3 3 2 2 3" xfId="9970"/>
    <cellStyle name="Millares 2 4 3 3 2 2 3 2" xfId="9971"/>
    <cellStyle name="Millares 2 4 3 3 2 2 3 3" xfId="9972"/>
    <cellStyle name="Millares 2 4 3 3 2 2 4" xfId="9973"/>
    <cellStyle name="Millares 2 4 3 3 2 2 5" xfId="9974"/>
    <cellStyle name="Millares 2 4 3 3 2 3" xfId="9975"/>
    <cellStyle name="Millares 2 4 3 3 2 3 2" xfId="9976"/>
    <cellStyle name="Millares 2 4 3 3 2 3 2 2" xfId="9977"/>
    <cellStyle name="Millares 2 4 3 3 2 3 2 3" xfId="9978"/>
    <cellStyle name="Millares 2 4 3 3 2 3 3" xfId="9979"/>
    <cellStyle name="Millares 2 4 3 3 2 3 4" xfId="9980"/>
    <cellStyle name="Millares 2 4 3 3 2 4" xfId="9981"/>
    <cellStyle name="Millares 2 4 3 3 2 4 2" xfId="9982"/>
    <cellStyle name="Millares 2 4 3 3 2 4 2 2" xfId="9983"/>
    <cellStyle name="Millares 2 4 3 3 2 4 2 3" xfId="9984"/>
    <cellStyle name="Millares 2 4 3 3 2 4 3" xfId="9985"/>
    <cellStyle name="Millares 2 4 3 3 2 4 4" xfId="9986"/>
    <cellStyle name="Millares 2 4 3 3 2 5" xfId="9987"/>
    <cellStyle name="Millares 2 4 3 3 2 5 2" xfId="9988"/>
    <cellStyle name="Millares 2 4 3 3 2 5 2 2" xfId="9989"/>
    <cellStyle name="Millares 2 4 3 3 2 5 2 3" xfId="9990"/>
    <cellStyle name="Millares 2 4 3 3 2 5 3" xfId="9991"/>
    <cellStyle name="Millares 2 4 3 3 2 5 4" xfId="9992"/>
    <cellStyle name="Millares 2 4 3 3 2 6" xfId="9993"/>
    <cellStyle name="Millares 2 4 3 3 2 6 2" xfId="9994"/>
    <cellStyle name="Millares 2 4 3 3 2 6 3" xfId="9995"/>
    <cellStyle name="Millares 2 4 3 3 2 7" xfId="9996"/>
    <cellStyle name="Millares 2 4 3 3 2 8" xfId="9997"/>
    <cellStyle name="Millares 2 4 3 3 3" xfId="9998"/>
    <cellStyle name="Millares 2 4 3 3 3 2" xfId="9999"/>
    <cellStyle name="Millares 2 4 3 3 3 2 2" xfId="10000"/>
    <cellStyle name="Millares 2 4 3 3 3 2 2 2" xfId="10001"/>
    <cellStyle name="Millares 2 4 3 3 3 2 2 3" xfId="10002"/>
    <cellStyle name="Millares 2 4 3 3 3 2 3" xfId="10003"/>
    <cellStyle name="Millares 2 4 3 3 3 2 4" xfId="10004"/>
    <cellStyle name="Millares 2 4 3 3 3 3" xfId="10005"/>
    <cellStyle name="Millares 2 4 3 3 3 3 2" xfId="10006"/>
    <cellStyle name="Millares 2 4 3 3 3 3 3" xfId="10007"/>
    <cellStyle name="Millares 2 4 3 3 3 4" xfId="10008"/>
    <cellStyle name="Millares 2 4 3 3 3 5" xfId="10009"/>
    <cellStyle name="Millares 2 4 3 3 4" xfId="10010"/>
    <cellStyle name="Millares 2 4 3 3 4 2" xfId="10011"/>
    <cellStyle name="Millares 2 4 3 3 4 2 2" xfId="10012"/>
    <cellStyle name="Millares 2 4 3 3 4 2 3" xfId="10013"/>
    <cellStyle name="Millares 2 4 3 3 4 3" xfId="10014"/>
    <cellStyle name="Millares 2 4 3 3 4 4" xfId="10015"/>
    <cellStyle name="Millares 2 4 3 3 5" xfId="10016"/>
    <cellStyle name="Millares 2 4 3 3 5 2" xfId="10017"/>
    <cellStyle name="Millares 2 4 3 3 5 2 2" xfId="10018"/>
    <cellStyle name="Millares 2 4 3 3 5 2 3" xfId="10019"/>
    <cellStyle name="Millares 2 4 3 3 5 3" xfId="10020"/>
    <cellStyle name="Millares 2 4 3 3 5 4" xfId="10021"/>
    <cellStyle name="Millares 2 4 3 3 6" xfId="10022"/>
    <cellStyle name="Millares 2 4 3 3 6 2" xfId="10023"/>
    <cellStyle name="Millares 2 4 3 3 6 2 2" xfId="10024"/>
    <cellStyle name="Millares 2 4 3 3 6 2 3" xfId="10025"/>
    <cellStyle name="Millares 2 4 3 3 6 3" xfId="10026"/>
    <cellStyle name="Millares 2 4 3 3 6 4" xfId="10027"/>
    <cellStyle name="Millares 2 4 3 3 7" xfId="10028"/>
    <cellStyle name="Millares 2 4 3 3 7 2" xfId="10029"/>
    <cellStyle name="Millares 2 4 3 3 7 3" xfId="10030"/>
    <cellStyle name="Millares 2 4 3 3 8" xfId="10031"/>
    <cellStyle name="Millares 2 4 3 3 9" xfId="10032"/>
    <cellStyle name="Millares 2 4 3 4" xfId="10033"/>
    <cellStyle name="Millares 2 4 3 4 2" xfId="10034"/>
    <cellStyle name="Millares 2 4 3 4 2 2" xfId="10035"/>
    <cellStyle name="Millares 2 4 3 4 2 2 2" xfId="10036"/>
    <cellStyle name="Millares 2 4 3 4 2 2 2 2" xfId="10037"/>
    <cellStyle name="Millares 2 4 3 4 2 2 2 2 2" xfId="10038"/>
    <cellStyle name="Millares 2 4 3 4 2 2 2 2 3" xfId="10039"/>
    <cellStyle name="Millares 2 4 3 4 2 2 2 3" xfId="10040"/>
    <cellStyle name="Millares 2 4 3 4 2 2 2 4" xfId="10041"/>
    <cellStyle name="Millares 2 4 3 4 2 2 3" xfId="10042"/>
    <cellStyle name="Millares 2 4 3 4 2 2 3 2" xfId="10043"/>
    <cellStyle name="Millares 2 4 3 4 2 2 3 3" xfId="10044"/>
    <cellStyle name="Millares 2 4 3 4 2 2 4" xfId="10045"/>
    <cellStyle name="Millares 2 4 3 4 2 2 5" xfId="10046"/>
    <cellStyle name="Millares 2 4 3 4 2 3" xfId="10047"/>
    <cellStyle name="Millares 2 4 3 4 2 3 2" xfId="10048"/>
    <cellStyle name="Millares 2 4 3 4 2 3 2 2" xfId="10049"/>
    <cellStyle name="Millares 2 4 3 4 2 3 2 3" xfId="10050"/>
    <cellStyle name="Millares 2 4 3 4 2 3 3" xfId="10051"/>
    <cellStyle name="Millares 2 4 3 4 2 3 4" xfId="10052"/>
    <cellStyle name="Millares 2 4 3 4 2 4" xfId="10053"/>
    <cellStyle name="Millares 2 4 3 4 2 4 2" xfId="10054"/>
    <cellStyle name="Millares 2 4 3 4 2 4 2 2" xfId="10055"/>
    <cellStyle name="Millares 2 4 3 4 2 4 2 3" xfId="10056"/>
    <cellStyle name="Millares 2 4 3 4 2 4 3" xfId="10057"/>
    <cellStyle name="Millares 2 4 3 4 2 4 4" xfId="10058"/>
    <cellStyle name="Millares 2 4 3 4 2 5" xfId="10059"/>
    <cellStyle name="Millares 2 4 3 4 2 5 2" xfId="10060"/>
    <cellStyle name="Millares 2 4 3 4 2 5 2 2" xfId="10061"/>
    <cellStyle name="Millares 2 4 3 4 2 5 2 3" xfId="10062"/>
    <cellStyle name="Millares 2 4 3 4 2 5 3" xfId="10063"/>
    <cellStyle name="Millares 2 4 3 4 2 5 4" xfId="10064"/>
    <cellStyle name="Millares 2 4 3 4 2 6" xfId="10065"/>
    <cellStyle name="Millares 2 4 3 4 2 6 2" xfId="10066"/>
    <cellStyle name="Millares 2 4 3 4 2 6 3" xfId="10067"/>
    <cellStyle name="Millares 2 4 3 4 2 7" xfId="10068"/>
    <cellStyle name="Millares 2 4 3 4 2 8" xfId="10069"/>
    <cellStyle name="Millares 2 4 3 4 3" xfId="10070"/>
    <cellStyle name="Millares 2 4 3 4 3 2" xfId="10071"/>
    <cellStyle name="Millares 2 4 3 4 3 2 2" xfId="10072"/>
    <cellStyle name="Millares 2 4 3 4 3 2 2 2" xfId="10073"/>
    <cellStyle name="Millares 2 4 3 4 3 2 2 3" xfId="10074"/>
    <cellStyle name="Millares 2 4 3 4 3 2 3" xfId="10075"/>
    <cellStyle name="Millares 2 4 3 4 3 2 4" xfId="10076"/>
    <cellStyle name="Millares 2 4 3 4 3 3" xfId="10077"/>
    <cellStyle name="Millares 2 4 3 4 3 3 2" xfId="10078"/>
    <cellStyle name="Millares 2 4 3 4 3 3 3" xfId="10079"/>
    <cellStyle name="Millares 2 4 3 4 3 4" xfId="10080"/>
    <cellStyle name="Millares 2 4 3 4 3 5" xfId="10081"/>
    <cellStyle name="Millares 2 4 3 4 4" xfId="10082"/>
    <cellStyle name="Millares 2 4 3 4 4 2" xfId="10083"/>
    <cellStyle name="Millares 2 4 3 4 4 2 2" xfId="10084"/>
    <cellStyle name="Millares 2 4 3 4 4 2 3" xfId="10085"/>
    <cellStyle name="Millares 2 4 3 4 4 3" xfId="10086"/>
    <cellStyle name="Millares 2 4 3 4 4 4" xfId="10087"/>
    <cellStyle name="Millares 2 4 3 4 5" xfId="10088"/>
    <cellStyle name="Millares 2 4 3 4 5 2" xfId="10089"/>
    <cellStyle name="Millares 2 4 3 4 5 2 2" xfId="10090"/>
    <cellStyle name="Millares 2 4 3 4 5 2 3" xfId="10091"/>
    <cellStyle name="Millares 2 4 3 4 5 3" xfId="10092"/>
    <cellStyle name="Millares 2 4 3 4 5 4" xfId="10093"/>
    <cellStyle name="Millares 2 4 3 4 6" xfId="10094"/>
    <cellStyle name="Millares 2 4 3 4 6 2" xfId="10095"/>
    <cellStyle name="Millares 2 4 3 4 6 2 2" xfId="10096"/>
    <cellStyle name="Millares 2 4 3 4 6 2 3" xfId="10097"/>
    <cellStyle name="Millares 2 4 3 4 6 3" xfId="10098"/>
    <cellStyle name="Millares 2 4 3 4 6 4" xfId="10099"/>
    <cellStyle name="Millares 2 4 3 4 7" xfId="10100"/>
    <cellStyle name="Millares 2 4 3 4 7 2" xfId="10101"/>
    <cellStyle name="Millares 2 4 3 4 7 3" xfId="10102"/>
    <cellStyle name="Millares 2 4 3 4 8" xfId="10103"/>
    <cellStyle name="Millares 2 4 3 4 9" xfId="10104"/>
    <cellStyle name="Millares 2 4 3 5" xfId="10105"/>
    <cellStyle name="Millares 2 4 3 5 2" xfId="10106"/>
    <cellStyle name="Millares 2 4 3 5 2 2" xfId="10107"/>
    <cellStyle name="Millares 2 4 3 5 2 2 2" xfId="10108"/>
    <cellStyle name="Millares 2 4 3 5 2 2 2 2" xfId="10109"/>
    <cellStyle name="Millares 2 4 3 5 2 2 2 3" xfId="10110"/>
    <cellStyle name="Millares 2 4 3 5 2 2 3" xfId="10111"/>
    <cellStyle name="Millares 2 4 3 5 2 2 4" xfId="10112"/>
    <cellStyle name="Millares 2 4 3 5 2 3" xfId="10113"/>
    <cellStyle name="Millares 2 4 3 5 2 3 2" xfId="10114"/>
    <cellStyle name="Millares 2 4 3 5 2 3 3" xfId="10115"/>
    <cellStyle name="Millares 2 4 3 5 2 4" xfId="10116"/>
    <cellStyle name="Millares 2 4 3 5 2 5" xfId="10117"/>
    <cellStyle name="Millares 2 4 3 5 3" xfId="10118"/>
    <cellStyle name="Millares 2 4 3 5 3 2" xfId="10119"/>
    <cellStyle name="Millares 2 4 3 5 3 2 2" xfId="10120"/>
    <cellStyle name="Millares 2 4 3 5 3 2 3" xfId="10121"/>
    <cellStyle name="Millares 2 4 3 5 3 3" xfId="10122"/>
    <cellStyle name="Millares 2 4 3 5 3 4" xfId="10123"/>
    <cellStyle name="Millares 2 4 3 5 4" xfId="10124"/>
    <cellStyle name="Millares 2 4 3 5 4 2" xfId="10125"/>
    <cellStyle name="Millares 2 4 3 5 4 2 2" xfId="10126"/>
    <cellStyle name="Millares 2 4 3 5 4 2 3" xfId="10127"/>
    <cellStyle name="Millares 2 4 3 5 4 3" xfId="10128"/>
    <cellStyle name="Millares 2 4 3 5 4 4" xfId="10129"/>
    <cellStyle name="Millares 2 4 3 5 5" xfId="10130"/>
    <cellStyle name="Millares 2 4 3 5 5 2" xfId="10131"/>
    <cellStyle name="Millares 2 4 3 5 5 2 2" xfId="10132"/>
    <cellStyle name="Millares 2 4 3 5 5 2 3" xfId="10133"/>
    <cellStyle name="Millares 2 4 3 5 5 3" xfId="10134"/>
    <cellStyle name="Millares 2 4 3 5 5 4" xfId="10135"/>
    <cellStyle name="Millares 2 4 3 5 6" xfId="10136"/>
    <cellStyle name="Millares 2 4 3 5 6 2" xfId="10137"/>
    <cellStyle name="Millares 2 4 3 5 6 3" xfId="10138"/>
    <cellStyle name="Millares 2 4 3 5 7" xfId="10139"/>
    <cellStyle name="Millares 2 4 3 5 8" xfId="10140"/>
    <cellStyle name="Millares 2 4 3 6" xfId="10141"/>
    <cellStyle name="Millares 2 4 3 6 2" xfId="10142"/>
    <cellStyle name="Millares 2 4 3 6 2 2" xfId="10143"/>
    <cellStyle name="Millares 2 4 3 6 2 2 2" xfId="10144"/>
    <cellStyle name="Millares 2 4 3 6 2 2 3" xfId="10145"/>
    <cellStyle name="Millares 2 4 3 6 2 3" xfId="10146"/>
    <cellStyle name="Millares 2 4 3 6 2 4" xfId="10147"/>
    <cellStyle name="Millares 2 4 3 6 3" xfId="10148"/>
    <cellStyle name="Millares 2 4 3 6 3 2" xfId="10149"/>
    <cellStyle name="Millares 2 4 3 6 3 3" xfId="10150"/>
    <cellStyle name="Millares 2 4 3 6 4" xfId="10151"/>
    <cellStyle name="Millares 2 4 3 6 5" xfId="10152"/>
    <cellStyle name="Millares 2 4 3 7" xfId="10153"/>
    <cellStyle name="Millares 2 4 3 7 2" xfId="10154"/>
    <cellStyle name="Millares 2 4 3 7 2 2" xfId="10155"/>
    <cellStyle name="Millares 2 4 3 7 2 3" xfId="10156"/>
    <cellStyle name="Millares 2 4 3 7 3" xfId="10157"/>
    <cellStyle name="Millares 2 4 3 7 4" xfId="10158"/>
    <cellStyle name="Millares 2 4 3 8" xfId="10159"/>
    <cellStyle name="Millares 2 4 3 8 2" xfId="10160"/>
    <cellStyle name="Millares 2 4 3 8 2 2" xfId="10161"/>
    <cellStyle name="Millares 2 4 3 8 2 3" xfId="10162"/>
    <cellStyle name="Millares 2 4 3 8 3" xfId="10163"/>
    <cellStyle name="Millares 2 4 3 8 4" xfId="10164"/>
    <cellStyle name="Millares 2 4 3 9" xfId="10165"/>
    <cellStyle name="Millares 2 4 3 9 2" xfId="10166"/>
    <cellStyle name="Millares 2 4 3 9 2 2" xfId="10167"/>
    <cellStyle name="Millares 2 4 3 9 2 3" xfId="10168"/>
    <cellStyle name="Millares 2 4 3 9 3" xfId="10169"/>
    <cellStyle name="Millares 2 4 3 9 4" xfId="10170"/>
    <cellStyle name="Millares 2 4 4" xfId="10171"/>
    <cellStyle name="Millares 2 4 4 2" xfId="10172"/>
    <cellStyle name="Millares 2 4 4 2 2" xfId="10173"/>
    <cellStyle name="Millares 2 4 4 2 2 2" xfId="10174"/>
    <cellStyle name="Millares 2 4 4 2 2 2 2" xfId="10175"/>
    <cellStyle name="Millares 2 4 4 2 2 2 2 2" xfId="10176"/>
    <cellStyle name="Millares 2 4 4 2 2 2 2 2 2" xfId="10177"/>
    <cellStyle name="Millares 2 4 4 2 2 2 2 2 3" xfId="10178"/>
    <cellStyle name="Millares 2 4 4 2 2 2 2 3" xfId="10179"/>
    <cellStyle name="Millares 2 4 4 2 2 2 2 4" xfId="10180"/>
    <cellStyle name="Millares 2 4 4 2 2 2 3" xfId="10181"/>
    <cellStyle name="Millares 2 4 4 2 2 2 3 2" xfId="10182"/>
    <cellStyle name="Millares 2 4 4 2 2 2 3 3" xfId="10183"/>
    <cellStyle name="Millares 2 4 4 2 2 2 4" xfId="10184"/>
    <cellStyle name="Millares 2 4 4 2 2 2 5" xfId="10185"/>
    <cellStyle name="Millares 2 4 4 2 2 3" xfId="10186"/>
    <cellStyle name="Millares 2 4 4 2 2 3 2" xfId="10187"/>
    <cellStyle name="Millares 2 4 4 2 2 3 2 2" xfId="10188"/>
    <cellStyle name="Millares 2 4 4 2 2 3 2 3" xfId="10189"/>
    <cellStyle name="Millares 2 4 4 2 2 3 3" xfId="10190"/>
    <cellStyle name="Millares 2 4 4 2 2 3 4" xfId="10191"/>
    <cellStyle name="Millares 2 4 4 2 2 4" xfId="10192"/>
    <cellStyle name="Millares 2 4 4 2 2 4 2" xfId="10193"/>
    <cellStyle name="Millares 2 4 4 2 2 4 2 2" xfId="10194"/>
    <cellStyle name="Millares 2 4 4 2 2 4 2 3" xfId="10195"/>
    <cellStyle name="Millares 2 4 4 2 2 4 3" xfId="10196"/>
    <cellStyle name="Millares 2 4 4 2 2 4 4" xfId="10197"/>
    <cellStyle name="Millares 2 4 4 2 2 5" xfId="10198"/>
    <cellStyle name="Millares 2 4 4 2 2 5 2" xfId="10199"/>
    <cellStyle name="Millares 2 4 4 2 2 5 2 2" xfId="10200"/>
    <cellStyle name="Millares 2 4 4 2 2 5 2 3" xfId="10201"/>
    <cellStyle name="Millares 2 4 4 2 2 5 3" xfId="10202"/>
    <cellStyle name="Millares 2 4 4 2 2 5 4" xfId="10203"/>
    <cellStyle name="Millares 2 4 4 2 2 6" xfId="10204"/>
    <cellStyle name="Millares 2 4 4 2 2 6 2" xfId="10205"/>
    <cellStyle name="Millares 2 4 4 2 2 6 3" xfId="10206"/>
    <cellStyle name="Millares 2 4 4 2 2 7" xfId="10207"/>
    <cellStyle name="Millares 2 4 4 2 2 8" xfId="10208"/>
    <cellStyle name="Millares 2 4 4 2 3" xfId="10209"/>
    <cellStyle name="Millares 2 4 4 2 3 2" xfId="10210"/>
    <cellStyle name="Millares 2 4 4 2 3 2 2" xfId="10211"/>
    <cellStyle name="Millares 2 4 4 2 3 2 2 2" xfId="10212"/>
    <cellStyle name="Millares 2 4 4 2 3 2 2 3" xfId="10213"/>
    <cellStyle name="Millares 2 4 4 2 3 2 3" xfId="10214"/>
    <cellStyle name="Millares 2 4 4 2 3 2 4" xfId="10215"/>
    <cellStyle name="Millares 2 4 4 2 3 3" xfId="10216"/>
    <cellStyle name="Millares 2 4 4 2 3 3 2" xfId="10217"/>
    <cellStyle name="Millares 2 4 4 2 3 3 3" xfId="10218"/>
    <cellStyle name="Millares 2 4 4 2 3 4" xfId="10219"/>
    <cellStyle name="Millares 2 4 4 2 3 5" xfId="10220"/>
    <cellStyle name="Millares 2 4 4 2 4" xfId="10221"/>
    <cellStyle name="Millares 2 4 4 2 4 2" xfId="10222"/>
    <cellStyle name="Millares 2 4 4 2 4 2 2" xfId="10223"/>
    <cellStyle name="Millares 2 4 4 2 4 2 3" xfId="10224"/>
    <cellStyle name="Millares 2 4 4 2 4 3" xfId="10225"/>
    <cellStyle name="Millares 2 4 4 2 4 4" xfId="10226"/>
    <cellStyle name="Millares 2 4 4 2 5" xfId="10227"/>
    <cellStyle name="Millares 2 4 4 2 5 2" xfId="10228"/>
    <cellStyle name="Millares 2 4 4 2 5 2 2" xfId="10229"/>
    <cellStyle name="Millares 2 4 4 2 5 2 3" xfId="10230"/>
    <cellStyle name="Millares 2 4 4 2 5 3" xfId="10231"/>
    <cellStyle name="Millares 2 4 4 2 5 4" xfId="10232"/>
    <cellStyle name="Millares 2 4 4 2 6" xfId="10233"/>
    <cellStyle name="Millares 2 4 4 2 6 2" xfId="10234"/>
    <cellStyle name="Millares 2 4 4 2 6 2 2" xfId="10235"/>
    <cellStyle name="Millares 2 4 4 2 6 2 3" xfId="10236"/>
    <cellStyle name="Millares 2 4 4 2 6 3" xfId="10237"/>
    <cellStyle name="Millares 2 4 4 2 6 4" xfId="10238"/>
    <cellStyle name="Millares 2 4 4 2 7" xfId="10239"/>
    <cellStyle name="Millares 2 4 4 2 7 2" xfId="10240"/>
    <cellStyle name="Millares 2 4 4 2 7 3" xfId="10241"/>
    <cellStyle name="Millares 2 4 4 2 8" xfId="10242"/>
    <cellStyle name="Millares 2 4 4 2 9" xfId="10243"/>
    <cellStyle name="Millares 2 4 4 3" xfId="10244"/>
    <cellStyle name="Millares 2 4 4 3 2" xfId="10245"/>
    <cellStyle name="Millares 2 4 4 3 2 2" xfId="10246"/>
    <cellStyle name="Millares 2 4 4 3 2 2 2" xfId="10247"/>
    <cellStyle name="Millares 2 4 4 3 2 2 2 2" xfId="10248"/>
    <cellStyle name="Millares 2 4 4 3 2 2 2 3" xfId="10249"/>
    <cellStyle name="Millares 2 4 4 3 2 2 3" xfId="10250"/>
    <cellStyle name="Millares 2 4 4 3 2 2 4" xfId="10251"/>
    <cellStyle name="Millares 2 4 4 3 2 3" xfId="10252"/>
    <cellStyle name="Millares 2 4 4 3 2 3 2" xfId="10253"/>
    <cellStyle name="Millares 2 4 4 3 2 3 3" xfId="10254"/>
    <cellStyle name="Millares 2 4 4 3 2 4" xfId="10255"/>
    <cellStyle name="Millares 2 4 4 3 2 5" xfId="10256"/>
    <cellStyle name="Millares 2 4 4 3 3" xfId="10257"/>
    <cellStyle name="Millares 2 4 4 3 3 2" xfId="10258"/>
    <cellStyle name="Millares 2 4 4 3 3 2 2" xfId="10259"/>
    <cellStyle name="Millares 2 4 4 3 3 2 3" xfId="10260"/>
    <cellStyle name="Millares 2 4 4 3 3 3" xfId="10261"/>
    <cellStyle name="Millares 2 4 4 3 3 4" xfId="10262"/>
    <cellStyle name="Millares 2 4 4 3 4" xfId="10263"/>
    <cellStyle name="Millares 2 4 4 3 4 2" xfId="10264"/>
    <cellStyle name="Millares 2 4 4 3 4 2 2" xfId="10265"/>
    <cellStyle name="Millares 2 4 4 3 4 2 3" xfId="10266"/>
    <cellStyle name="Millares 2 4 4 3 4 3" xfId="10267"/>
    <cellStyle name="Millares 2 4 4 3 4 4" xfId="10268"/>
    <cellStyle name="Millares 2 4 4 3 5" xfId="10269"/>
    <cellStyle name="Millares 2 4 4 3 5 2" xfId="10270"/>
    <cellStyle name="Millares 2 4 4 3 5 2 2" xfId="10271"/>
    <cellStyle name="Millares 2 4 4 3 5 2 3" xfId="10272"/>
    <cellStyle name="Millares 2 4 4 3 5 3" xfId="10273"/>
    <cellStyle name="Millares 2 4 4 3 5 4" xfId="10274"/>
    <cellStyle name="Millares 2 4 4 3 6" xfId="10275"/>
    <cellStyle name="Millares 2 4 4 3 6 2" xfId="10276"/>
    <cellStyle name="Millares 2 4 4 3 6 3" xfId="10277"/>
    <cellStyle name="Millares 2 4 4 3 7" xfId="10278"/>
    <cellStyle name="Millares 2 4 4 3 8" xfId="10279"/>
    <cellStyle name="Millares 2 4 4 4" xfId="10280"/>
    <cellStyle name="Millares 2 4 5" xfId="10281"/>
    <cellStyle name="Millares 2 4 5 2" xfId="10282"/>
    <cellStyle name="Millares 2 4 5 2 2" xfId="10283"/>
    <cellStyle name="Millares 2 4 5 2 3" xfId="10284"/>
    <cellStyle name="Millares 2 4 5 3" xfId="10285"/>
    <cellStyle name="Millares 2 4 5 4" xfId="10286"/>
    <cellStyle name="Millares 2 4 6" xfId="10287"/>
    <cellStyle name="Millares 2 4 6 2" xfId="10288"/>
    <cellStyle name="Millares 2 4 6 2 2" xfId="10289"/>
    <cellStyle name="Millares 2 4 6 2 3" xfId="10290"/>
    <cellStyle name="Millares 2 4 6 3" xfId="10291"/>
    <cellStyle name="Millares 2 4 6 4" xfId="10292"/>
    <cellStyle name="Millares 2 4 7" xfId="10293"/>
    <cellStyle name="Millares 2 5 2 10" xfId="10294"/>
    <cellStyle name="Millares 2 5 2 10 2" xfId="10295"/>
    <cellStyle name="Millares 2 5 2 10 2 2" xfId="10296"/>
    <cellStyle name="Millares 2 5 2 10 2 3" xfId="10297"/>
    <cellStyle name="Millares 2 5 2 10 3" xfId="10298"/>
    <cellStyle name="Millares 2 5 2 10 4" xfId="10299"/>
    <cellStyle name="Millares 2 5 2 11" xfId="10300"/>
    <cellStyle name="Millares 2 5 2 11 2" xfId="10301"/>
    <cellStyle name="Millares 2 5 2 11 2 2" xfId="10302"/>
    <cellStyle name="Millares 2 5 2 11 2 3" xfId="10303"/>
    <cellStyle name="Millares 2 5 2 11 3" xfId="10304"/>
    <cellStyle name="Millares 2 5 2 11 4" xfId="10305"/>
    <cellStyle name="Millares 2 5 2 12" xfId="10306"/>
    <cellStyle name="Millares 2 5 2 12 2" xfId="10307"/>
    <cellStyle name="Millares 2 5 2 12 2 2" xfId="10308"/>
    <cellStyle name="Millares 2 5 2 12 2 3" xfId="10309"/>
    <cellStyle name="Millares 2 5 2 12 3" xfId="10310"/>
    <cellStyle name="Millares 2 5 2 12 4" xfId="10311"/>
    <cellStyle name="Millares 2 5 2 13" xfId="10312"/>
    <cellStyle name="Millares 2 5 2 13 2" xfId="10313"/>
    <cellStyle name="Millares 2 5 2 13 3" xfId="10314"/>
    <cellStyle name="Millares 2 5 2 14" xfId="10315"/>
    <cellStyle name="Millares 2 5 2 14 2" xfId="10316"/>
    <cellStyle name="Millares 2 5 2 14 3" xfId="10317"/>
    <cellStyle name="Millares 2 5 2 15" xfId="10318"/>
    <cellStyle name="Millares 2 5 2 16" xfId="10319"/>
    <cellStyle name="Millares 2 5 2 17" xfId="10320"/>
    <cellStyle name="Millares 2 5 2 2" xfId="10321"/>
    <cellStyle name="Millares 2 5 2 2 10" xfId="10322"/>
    <cellStyle name="Millares 2 5 2 2 2" xfId="10323"/>
    <cellStyle name="Millares 2 5 2 2 2 2" xfId="10324"/>
    <cellStyle name="Millares 2 5 2 2 2 2 2" xfId="10325"/>
    <cellStyle name="Millares 2 5 2 2 2 2 2 2" xfId="10326"/>
    <cellStyle name="Millares 2 5 2 2 2 2 2 2 2" xfId="10327"/>
    <cellStyle name="Millares 2 5 2 2 2 2 2 2 2 2" xfId="10328"/>
    <cellStyle name="Millares 2 5 2 2 2 2 2 2 2 3" xfId="10329"/>
    <cellStyle name="Millares 2 5 2 2 2 2 2 2 3" xfId="10330"/>
    <cellStyle name="Millares 2 5 2 2 2 2 2 2 4" xfId="10331"/>
    <cellStyle name="Millares 2 5 2 2 2 2 2 3" xfId="10332"/>
    <cellStyle name="Millares 2 5 2 2 2 2 2 3 2" xfId="10333"/>
    <cellStyle name="Millares 2 5 2 2 2 2 2 3 3" xfId="10334"/>
    <cellStyle name="Millares 2 5 2 2 2 2 2 4" xfId="10335"/>
    <cellStyle name="Millares 2 5 2 2 2 2 2 5" xfId="10336"/>
    <cellStyle name="Millares 2 5 2 2 2 2 3" xfId="10337"/>
    <cellStyle name="Millares 2 5 2 2 2 2 3 2" xfId="10338"/>
    <cellStyle name="Millares 2 5 2 2 2 2 3 2 2" xfId="10339"/>
    <cellStyle name="Millares 2 5 2 2 2 2 3 2 3" xfId="10340"/>
    <cellStyle name="Millares 2 5 2 2 2 2 3 3" xfId="10341"/>
    <cellStyle name="Millares 2 5 2 2 2 2 3 4" xfId="10342"/>
    <cellStyle name="Millares 2 5 2 2 2 2 4" xfId="10343"/>
    <cellStyle name="Millares 2 5 2 2 2 2 4 2" xfId="10344"/>
    <cellStyle name="Millares 2 5 2 2 2 2 4 2 2" xfId="10345"/>
    <cellStyle name="Millares 2 5 2 2 2 2 4 2 3" xfId="10346"/>
    <cellStyle name="Millares 2 5 2 2 2 2 4 3" xfId="10347"/>
    <cellStyle name="Millares 2 5 2 2 2 2 4 4" xfId="10348"/>
    <cellStyle name="Millares 2 5 2 2 2 2 5" xfId="10349"/>
    <cellStyle name="Millares 2 5 2 2 2 2 5 2" xfId="10350"/>
    <cellStyle name="Millares 2 5 2 2 2 2 5 2 2" xfId="10351"/>
    <cellStyle name="Millares 2 5 2 2 2 2 5 2 3" xfId="10352"/>
    <cellStyle name="Millares 2 5 2 2 2 2 5 3" xfId="10353"/>
    <cellStyle name="Millares 2 5 2 2 2 2 5 4" xfId="10354"/>
    <cellStyle name="Millares 2 5 2 2 2 2 6" xfId="10355"/>
    <cellStyle name="Millares 2 5 2 2 2 2 6 2" xfId="10356"/>
    <cellStyle name="Millares 2 5 2 2 2 2 6 3" xfId="10357"/>
    <cellStyle name="Millares 2 5 2 2 2 2 7" xfId="10358"/>
    <cellStyle name="Millares 2 5 2 2 2 2 8" xfId="10359"/>
    <cellStyle name="Millares 2 5 2 2 2 3" xfId="10360"/>
    <cellStyle name="Millares 2 5 2 2 2 3 2" xfId="10361"/>
    <cellStyle name="Millares 2 5 2 2 2 3 2 2" xfId="10362"/>
    <cellStyle name="Millares 2 5 2 2 2 3 2 2 2" xfId="10363"/>
    <cellStyle name="Millares 2 5 2 2 2 3 2 2 3" xfId="10364"/>
    <cellStyle name="Millares 2 5 2 2 2 3 2 3" xfId="10365"/>
    <cellStyle name="Millares 2 5 2 2 2 3 2 4" xfId="10366"/>
    <cellStyle name="Millares 2 5 2 2 2 3 3" xfId="10367"/>
    <cellStyle name="Millares 2 5 2 2 2 3 3 2" xfId="10368"/>
    <cellStyle name="Millares 2 5 2 2 2 3 3 3" xfId="10369"/>
    <cellStyle name="Millares 2 5 2 2 2 3 4" xfId="10370"/>
    <cellStyle name="Millares 2 5 2 2 2 3 5" xfId="10371"/>
    <cellStyle name="Millares 2 5 2 2 2 4" xfId="10372"/>
    <cellStyle name="Millares 2 5 2 2 2 4 2" xfId="10373"/>
    <cellStyle name="Millares 2 5 2 2 2 4 2 2" xfId="10374"/>
    <cellStyle name="Millares 2 5 2 2 2 4 2 3" xfId="10375"/>
    <cellStyle name="Millares 2 5 2 2 2 4 3" xfId="10376"/>
    <cellStyle name="Millares 2 5 2 2 2 4 4" xfId="10377"/>
    <cellStyle name="Millares 2 5 2 2 2 5" xfId="10378"/>
    <cellStyle name="Millares 2 5 2 2 2 5 2" xfId="10379"/>
    <cellStyle name="Millares 2 5 2 2 2 5 2 2" xfId="10380"/>
    <cellStyle name="Millares 2 5 2 2 2 5 2 3" xfId="10381"/>
    <cellStyle name="Millares 2 5 2 2 2 5 3" xfId="10382"/>
    <cellStyle name="Millares 2 5 2 2 2 5 4" xfId="10383"/>
    <cellStyle name="Millares 2 5 2 2 2 6" xfId="10384"/>
    <cellStyle name="Millares 2 5 2 2 2 6 2" xfId="10385"/>
    <cellStyle name="Millares 2 5 2 2 2 6 2 2" xfId="10386"/>
    <cellStyle name="Millares 2 5 2 2 2 6 2 3" xfId="10387"/>
    <cellStyle name="Millares 2 5 2 2 2 6 3" xfId="10388"/>
    <cellStyle name="Millares 2 5 2 2 2 6 4" xfId="10389"/>
    <cellStyle name="Millares 2 5 2 2 2 7" xfId="10390"/>
    <cellStyle name="Millares 2 5 2 2 2 7 2" xfId="10391"/>
    <cellStyle name="Millares 2 5 2 2 2 7 3" xfId="10392"/>
    <cellStyle name="Millares 2 5 2 2 2 8" xfId="10393"/>
    <cellStyle name="Millares 2 5 2 2 2 9" xfId="10394"/>
    <cellStyle name="Millares 2 5 2 2 3" xfId="10395"/>
    <cellStyle name="Millares 2 5 2 2 3 2" xfId="10396"/>
    <cellStyle name="Millares 2 5 2 2 3 2 2" xfId="10397"/>
    <cellStyle name="Millares 2 5 2 2 3 2 2 2" xfId="10398"/>
    <cellStyle name="Millares 2 5 2 2 3 2 2 2 2" xfId="10399"/>
    <cellStyle name="Millares 2 5 2 2 3 2 2 2 3" xfId="10400"/>
    <cellStyle name="Millares 2 5 2 2 3 2 2 3" xfId="10401"/>
    <cellStyle name="Millares 2 5 2 2 3 2 2 4" xfId="10402"/>
    <cellStyle name="Millares 2 5 2 2 3 2 3" xfId="10403"/>
    <cellStyle name="Millares 2 5 2 2 3 2 3 2" xfId="10404"/>
    <cellStyle name="Millares 2 5 2 2 3 2 3 3" xfId="10405"/>
    <cellStyle name="Millares 2 5 2 2 3 2 4" xfId="10406"/>
    <cellStyle name="Millares 2 5 2 2 3 2 5" xfId="10407"/>
    <cellStyle name="Millares 2 5 2 2 3 3" xfId="10408"/>
    <cellStyle name="Millares 2 5 2 2 3 3 2" xfId="10409"/>
    <cellStyle name="Millares 2 5 2 2 3 3 2 2" xfId="10410"/>
    <cellStyle name="Millares 2 5 2 2 3 3 2 3" xfId="10411"/>
    <cellStyle name="Millares 2 5 2 2 3 3 3" xfId="10412"/>
    <cellStyle name="Millares 2 5 2 2 3 3 4" xfId="10413"/>
    <cellStyle name="Millares 2 5 2 2 3 4" xfId="10414"/>
    <cellStyle name="Millares 2 5 2 2 3 4 2" xfId="10415"/>
    <cellStyle name="Millares 2 5 2 2 3 4 2 2" xfId="10416"/>
    <cellStyle name="Millares 2 5 2 2 3 4 2 3" xfId="10417"/>
    <cellStyle name="Millares 2 5 2 2 3 4 3" xfId="10418"/>
    <cellStyle name="Millares 2 5 2 2 3 4 4" xfId="10419"/>
    <cellStyle name="Millares 2 5 2 2 3 5" xfId="10420"/>
    <cellStyle name="Millares 2 5 2 2 3 5 2" xfId="10421"/>
    <cellStyle name="Millares 2 5 2 2 3 5 2 2" xfId="10422"/>
    <cellStyle name="Millares 2 5 2 2 3 5 2 3" xfId="10423"/>
    <cellStyle name="Millares 2 5 2 2 3 5 3" xfId="10424"/>
    <cellStyle name="Millares 2 5 2 2 3 5 4" xfId="10425"/>
    <cellStyle name="Millares 2 5 2 2 3 6" xfId="10426"/>
    <cellStyle name="Millares 2 5 2 2 3 6 2" xfId="10427"/>
    <cellStyle name="Millares 2 5 2 2 3 6 3" xfId="10428"/>
    <cellStyle name="Millares 2 5 2 2 3 7" xfId="10429"/>
    <cellStyle name="Millares 2 5 2 2 3 8" xfId="10430"/>
    <cellStyle name="Millares 2 5 2 2 4" xfId="10431"/>
    <cellStyle name="Millares 2 5 2 2 4 2" xfId="10432"/>
    <cellStyle name="Millares 2 5 2 2 4 2 2" xfId="10433"/>
    <cellStyle name="Millares 2 5 2 2 4 2 2 2" xfId="10434"/>
    <cellStyle name="Millares 2 5 2 2 4 2 2 3" xfId="10435"/>
    <cellStyle name="Millares 2 5 2 2 4 2 3" xfId="10436"/>
    <cellStyle name="Millares 2 5 2 2 4 2 4" xfId="10437"/>
    <cellStyle name="Millares 2 5 2 2 4 3" xfId="10438"/>
    <cellStyle name="Millares 2 5 2 2 4 3 2" xfId="10439"/>
    <cellStyle name="Millares 2 5 2 2 4 3 3" xfId="10440"/>
    <cellStyle name="Millares 2 5 2 2 4 4" xfId="10441"/>
    <cellStyle name="Millares 2 5 2 2 4 5" xfId="10442"/>
    <cellStyle name="Millares 2 5 2 2 5" xfId="10443"/>
    <cellStyle name="Millares 2 5 2 2 5 2" xfId="10444"/>
    <cellStyle name="Millares 2 5 2 2 5 2 2" xfId="10445"/>
    <cellStyle name="Millares 2 5 2 2 5 2 3" xfId="10446"/>
    <cellStyle name="Millares 2 5 2 2 5 3" xfId="10447"/>
    <cellStyle name="Millares 2 5 2 2 5 4" xfId="10448"/>
    <cellStyle name="Millares 2 5 2 2 6" xfId="10449"/>
    <cellStyle name="Millares 2 5 2 2 6 2" xfId="10450"/>
    <cellStyle name="Millares 2 5 2 2 6 2 2" xfId="10451"/>
    <cellStyle name="Millares 2 5 2 2 6 2 3" xfId="10452"/>
    <cellStyle name="Millares 2 5 2 2 6 3" xfId="10453"/>
    <cellStyle name="Millares 2 5 2 2 6 4" xfId="10454"/>
    <cellStyle name="Millares 2 5 2 2 7" xfId="10455"/>
    <cellStyle name="Millares 2 5 2 2 7 2" xfId="10456"/>
    <cellStyle name="Millares 2 5 2 2 7 2 2" xfId="10457"/>
    <cellStyle name="Millares 2 5 2 2 7 2 3" xfId="10458"/>
    <cellStyle name="Millares 2 5 2 2 7 3" xfId="10459"/>
    <cellStyle name="Millares 2 5 2 2 7 4" xfId="10460"/>
    <cellStyle name="Millares 2 5 2 2 8" xfId="10461"/>
    <cellStyle name="Millares 2 5 2 2 8 2" xfId="10462"/>
    <cellStyle name="Millares 2 5 2 2 8 3" xfId="10463"/>
    <cellStyle name="Millares 2 5 2 2 9" xfId="10464"/>
    <cellStyle name="Millares 2 5 2 3" xfId="10465"/>
    <cellStyle name="Millares 2 5 2 3 10" xfId="10466"/>
    <cellStyle name="Millares 2 5 2 3 2" xfId="10467"/>
    <cellStyle name="Millares 2 5 2 3 2 2" xfId="10468"/>
    <cellStyle name="Millares 2 5 2 3 2 2 2" xfId="10469"/>
    <cellStyle name="Millares 2 5 2 3 2 2 2 2" xfId="10470"/>
    <cellStyle name="Millares 2 5 2 3 2 2 2 2 2" xfId="10471"/>
    <cellStyle name="Millares 2 5 2 3 2 2 2 2 2 2" xfId="10472"/>
    <cellStyle name="Millares 2 5 2 3 2 2 2 2 2 3" xfId="10473"/>
    <cellStyle name="Millares 2 5 2 3 2 2 2 2 3" xfId="10474"/>
    <cellStyle name="Millares 2 5 2 3 2 2 2 2 4" xfId="10475"/>
    <cellStyle name="Millares 2 5 2 3 2 2 2 3" xfId="10476"/>
    <cellStyle name="Millares 2 5 2 3 2 2 2 3 2" xfId="10477"/>
    <cellStyle name="Millares 2 5 2 3 2 2 2 3 3" xfId="10478"/>
    <cellStyle name="Millares 2 5 2 3 2 2 2 4" xfId="10479"/>
    <cellStyle name="Millares 2 5 2 3 2 2 2 5" xfId="10480"/>
    <cellStyle name="Millares 2 5 2 3 2 2 3" xfId="10481"/>
    <cellStyle name="Millares 2 5 2 3 2 2 3 2" xfId="10482"/>
    <cellStyle name="Millares 2 5 2 3 2 2 3 2 2" xfId="10483"/>
    <cellStyle name="Millares 2 5 2 3 2 2 3 2 3" xfId="10484"/>
    <cellStyle name="Millares 2 5 2 3 2 2 3 3" xfId="10485"/>
    <cellStyle name="Millares 2 5 2 3 2 2 3 4" xfId="10486"/>
    <cellStyle name="Millares 2 5 2 3 2 2 4" xfId="10487"/>
    <cellStyle name="Millares 2 5 2 3 2 2 4 2" xfId="10488"/>
    <cellStyle name="Millares 2 5 2 3 2 2 4 2 2" xfId="10489"/>
    <cellStyle name="Millares 2 5 2 3 2 2 4 2 3" xfId="10490"/>
    <cellStyle name="Millares 2 5 2 3 2 2 4 3" xfId="10491"/>
    <cellStyle name="Millares 2 5 2 3 2 2 4 4" xfId="10492"/>
    <cellStyle name="Millares 2 5 2 3 2 2 5" xfId="10493"/>
    <cellStyle name="Millares 2 5 2 3 2 2 5 2" xfId="10494"/>
    <cellStyle name="Millares 2 5 2 3 2 2 5 2 2" xfId="10495"/>
    <cellStyle name="Millares 2 5 2 3 2 2 5 2 3" xfId="10496"/>
    <cellStyle name="Millares 2 5 2 3 2 2 5 3" xfId="10497"/>
    <cellStyle name="Millares 2 5 2 3 2 2 5 4" xfId="10498"/>
    <cellStyle name="Millares 2 5 2 3 2 2 6" xfId="10499"/>
    <cellStyle name="Millares 2 5 2 3 2 2 6 2" xfId="10500"/>
    <cellStyle name="Millares 2 5 2 3 2 2 6 3" xfId="10501"/>
    <cellStyle name="Millares 2 5 2 3 2 2 7" xfId="10502"/>
    <cellStyle name="Millares 2 5 2 3 2 2 8" xfId="10503"/>
    <cellStyle name="Millares 2 5 2 3 2 3" xfId="10504"/>
    <cellStyle name="Millares 2 5 2 3 2 3 2" xfId="10505"/>
    <cellStyle name="Millares 2 5 2 3 2 3 2 2" xfId="10506"/>
    <cellStyle name="Millares 2 5 2 3 2 3 2 2 2" xfId="10507"/>
    <cellStyle name="Millares 2 5 2 3 2 3 2 2 3" xfId="10508"/>
    <cellStyle name="Millares 2 5 2 3 2 3 2 3" xfId="10509"/>
    <cellStyle name="Millares 2 5 2 3 2 3 2 4" xfId="10510"/>
    <cellStyle name="Millares 2 5 2 3 2 3 3" xfId="10511"/>
    <cellStyle name="Millares 2 5 2 3 2 3 3 2" xfId="10512"/>
    <cellStyle name="Millares 2 5 2 3 2 3 3 3" xfId="10513"/>
    <cellStyle name="Millares 2 5 2 3 2 3 4" xfId="10514"/>
    <cellStyle name="Millares 2 5 2 3 2 3 5" xfId="10515"/>
    <cellStyle name="Millares 2 5 2 3 2 4" xfId="10516"/>
    <cellStyle name="Millares 2 5 2 3 2 4 2" xfId="10517"/>
    <cellStyle name="Millares 2 5 2 3 2 4 2 2" xfId="10518"/>
    <cellStyle name="Millares 2 5 2 3 2 4 2 3" xfId="10519"/>
    <cellStyle name="Millares 2 5 2 3 2 4 3" xfId="10520"/>
    <cellStyle name="Millares 2 5 2 3 2 4 4" xfId="10521"/>
    <cellStyle name="Millares 2 5 2 3 2 5" xfId="10522"/>
    <cellStyle name="Millares 2 5 2 3 2 5 2" xfId="10523"/>
    <cellStyle name="Millares 2 5 2 3 2 5 2 2" xfId="10524"/>
    <cellStyle name="Millares 2 5 2 3 2 5 2 3" xfId="10525"/>
    <cellStyle name="Millares 2 5 2 3 2 5 3" xfId="10526"/>
    <cellStyle name="Millares 2 5 2 3 2 5 4" xfId="10527"/>
    <cellStyle name="Millares 2 5 2 3 2 6" xfId="10528"/>
    <cellStyle name="Millares 2 5 2 3 2 6 2" xfId="10529"/>
    <cellStyle name="Millares 2 5 2 3 2 6 2 2" xfId="10530"/>
    <cellStyle name="Millares 2 5 2 3 2 6 2 3" xfId="10531"/>
    <cellStyle name="Millares 2 5 2 3 2 6 3" xfId="10532"/>
    <cellStyle name="Millares 2 5 2 3 2 6 4" xfId="10533"/>
    <cellStyle name="Millares 2 5 2 3 2 7" xfId="10534"/>
    <cellStyle name="Millares 2 5 2 3 2 7 2" xfId="10535"/>
    <cellStyle name="Millares 2 5 2 3 2 7 3" xfId="10536"/>
    <cellStyle name="Millares 2 5 2 3 2 8" xfId="10537"/>
    <cellStyle name="Millares 2 5 2 3 2 9" xfId="10538"/>
    <cellStyle name="Millares 2 5 2 3 3" xfId="10539"/>
    <cellStyle name="Millares 2 5 2 3 3 2" xfId="10540"/>
    <cellStyle name="Millares 2 5 2 3 3 2 2" xfId="10541"/>
    <cellStyle name="Millares 2 5 2 3 3 2 2 2" xfId="10542"/>
    <cellStyle name="Millares 2 5 2 3 3 2 2 2 2" xfId="10543"/>
    <cellStyle name="Millares 2 5 2 3 3 2 2 2 3" xfId="10544"/>
    <cellStyle name="Millares 2 5 2 3 3 2 2 3" xfId="10545"/>
    <cellStyle name="Millares 2 5 2 3 3 2 2 4" xfId="10546"/>
    <cellStyle name="Millares 2 5 2 3 3 2 3" xfId="10547"/>
    <cellStyle name="Millares 2 5 2 3 3 2 3 2" xfId="10548"/>
    <cellStyle name="Millares 2 5 2 3 3 2 3 3" xfId="10549"/>
    <cellStyle name="Millares 2 5 2 3 3 2 4" xfId="10550"/>
    <cellStyle name="Millares 2 5 2 3 3 2 5" xfId="10551"/>
    <cellStyle name="Millares 2 5 2 3 3 3" xfId="10552"/>
    <cellStyle name="Millares 2 5 2 3 3 3 2" xfId="10553"/>
    <cellStyle name="Millares 2 5 2 3 3 3 2 2" xfId="10554"/>
    <cellStyle name="Millares 2 5 2 3 3 3 2 3" xfId="10555"/>
    <cellStyle name="Millares 2 5 2 3 3 3 3" xfId="10556"/>
    <cellStyle name="Millares 2 5 2 3 3 3 4" xfId="10557"/>
    <cellStyle name="Millares 2 5 2 3 3 4" xfId="10558"/>
    <cellStyle name="Millares 2 5 2 3 3 4 2" xfId="10559"/>
    <cellStyle name="Millares 2 5 2 3 3 4 2 2" xfId="10560"/>
    <cellStyle name="Millares 2 5 2 3 3 4 2 3" xfId="10561"/>
    <cellStyle name="Millares 2 5 2 3 3 4 3" xfId="10562"/>
    <cellStyle name="Millares 2 5 2 3 3 4 4" xfId="10563"/>
    <cellStyle name="Millares 2 5 2 3 3 5" xfId="10564"/>
    <cellStyle name="Millares 2 5 2 3 3 5 2" xfId="10565"/>
    <cellStyle name="Millares 2 5 2 3 3 5 2 2" xfId="10566"/>
    <cellStyle name="Millares 2 5 2 3 3 5 2 3" xfId="10567"/>
    <cellStyle name="Millares 2 5 2 3 3 5 3" xfId="10568"/>
    <cellStyle name="Millares 2 5 2 3 3 5 4" xfId="10569"/>
    <cellStyle name="Millares 2 5 2 3 3 6" xfId="10570"/>
    <cellStyle name="Millares 2 5 2 3 3 6 2" xfId="10571"/>
    <cellStyle name="Millares 2 5 2 3 3 6 3" xfId="10572"/>
    <cellStyle name="Millares 2 5 2 3 3 7" xfId="10573"/>
    <cellStyle name="Millares 2 5 2 3 3 8" xfId="10574"/>
    <cellStyle name="Millares 2 5 2 3 4" xfId="10575"/>
    <cellStyle name="Millares 2 5 2 3 4 2" xfId="10576"/>
    <cellStyle name="Millares 2 5 2 3 4 2 2" xfId="10577"/>
    <cellStyle name="Millares 2 5 2 3 4 2 2 2" xfId="10578"/>
    <cellStyle name="Millares 2 5 2 3 4 2 2 3" xfId="10579"/>
    <cellStyle name="Millares 2 5 2 3 4 2 3" xfId="10580"/>
    <cellStyle name="Millares 2 5 2 3 4 2 4" xfId="10581"/>
    <cellStyle name="Millares 2 5 2 3 4 3" xfId="10582"/>
    <cellStyle name="Millares 2 5 2 3 4 3 2" xfId="10583"/>
    <cellStyle name="Millares 2 5 2 3 4 3 3" xfId="10584"/>
    <cellStyle name="Millares 2 5 2 3 4 4" xfId="10585"/>
    <cellStyle name="Millares 2 5 2 3 4 5" xfId="10586"/>
    <cellStyle name="Millares 2 5 2 3 5" xfId="10587"/>
    <cellStyle name="Millares 2 5 2 3 5 2" xfId="10588"/>
    <cellStyle name="Millares 2 5 2 3 5 2 2" xfId="10589"/>
    <cellStyle name="Millares 2 5 2 3 5 2 3" xfId="10590"/>
    <cellStyle name="Millares 2 5 2 3 5 3" xfId="10591"/>
    <cellStyle name="Millares 2 5 2 3 5 4" xfId="10592"/>
    <cellStyle name="Millares 2 5 2 3 6" xfId="10593"/>
    <cellStyle name="Millares 2 5 2 3 6 2" xfId="10594"/>
    <cellStyle name="Millares 2 5 2 3 6 2 2" xfId="10595"/>
    <cellStyle name="Millares 2 5 2 3 6 2 3" xfId="10596"/>
    <cellStyle name="Millares 2 5 2 3 6 3" xfId="10597"/>
    <cellStyle name="Millares 2 5 2 3 6 4" xfId="10598"/>
    <cellStyle name="Millares 2 5 2 3 7" xfId="10599"/>
    <cellStyle name="Millares 2 5 2 3 7 2" xfId="10600"/>
    <cellStyle name="Millares 2 5 2 3 7 2 2" xfId="10601"/>
    <cellStyle name="Millares 2 5 2 3 7 2 3" xfId="10602"/>
    <cellStyle name="Millares 2 5 2 3 7 3" xfId="10603"/>
    <cellStyle name="Millares 2 5 2 3 7 4" xfId="10604"/>
    <cellStyle name="Millares 2 5 2 3 8" xfId="10605"/>
    <cellStyle name="Millares 2 5 2 3 8 2" xfId="10606"/>
    <cellStyle name="Millares 2 5 2 3 8 3" xfId="10607"/>
    <cellStyle name="Millares 2 5 2 3 9" xfId="10608"/>
    <cellStyle name="Millares 2 5 2 4" xfId="10609"/>
    <cellStyle name="Millares 2 5 2 4 2" xfId="10610"/>
    <cellStyle name="Millares 2 5 2 4 2 2" xfId="10611"/>
    <cellStyle name="Millares 2 5 2 4 2 2 2" xfId="10612"/>
    <cellStyle name="Millares 2 5 2 4 2 2 2 2" xfId="10613"/>
    <cellStyle name="Millares 2 5 2 4 2 2 2 2 2" xfId="10614"/>
    <cellStyle name="Millares 2 5 2 4 2 2 2 2 3" xfId="10615"/>
    <cellStyle name="Millares 2 5 2 4 2 2 2 3" xfId="10616"/>
    <cellStyle name="Millares 2 5 2 4 2 2 2 4" xfId="10617"/>
    <cellStyle name="Millares 2 5 2 4 2 2 3" xfId="10618"/>
    <cellStyle name="Millares 2 5 2 4 2 2 3 2" xfId="10619"/>
    <cellStyle name="Millares 2 5 2 4 2 2 3 3" xfId="10620"/>
    <cellStyle name="Millares 2 5 2 4 2 2 4" xfId="10621"/>
    <cellStyle name="Millares 2 5 2 4 2 2 5" xfId="10622"/>
    <cellStyle name="Millares 2 5 2 4 2 3" xfId="10623"/>
    <cellStyle name="Millares 2 5 2 4 2 3 2" xfId="10624"/>
    <cellStyle name="Millares 2 5 2 4 2 3 2 2" xfId="10625"/>
    <cellStyle name="Millares 2 5 2 4 2 3 2 3" xfId="10626"/>
    <cellStyle name="Millares 2 5 2 4 2 3 3" xfId="10627"/>
    <cellStyle name="Millares 2 5 2 4 2 3 4" xfId="10628"/>
    <cellStyle name="Millares 2 5 2 4 2 4" xfId="10629"/>
    <cellStyle name="Millares 2 5 2 4 2 4 2" xfId="10630"/>
    <cellStyle name="Millares 2 5 2 4 2 4 2 2" xfId="10631"/>
    <cellStyle name="Millares 2 5 2 4 2 4 2 3" xfId="10632"/>
    <cellStyle name="Millares 2 5 2 4 2 4 3" xfId="10633"/>
    <cellStyle name="Millares 2 5 2 4 2 4 4" xfId="10634"/>
    <cellStyle name="Millares 2 5 2 4 2 5" xfId="10635"/>
    <cellStyle name="Millares 2 5 2 4 2 5 2" xfId="10636"/>
    <cellStyle name="Millares 2 5 2 4 2 5 2 2" xfId="10637"/>
    <cellStyle name="Millares 2 5 2 4 2 5 2 3" xfId="10638"/>
    <cellStyle name="Millares 2 5 2 4 2 5 3" xfId="10639"/>
    <cellStyle name="Millares 2 5 2 4 2 5 4" xfId="10640"/>
    <cellStyle name="Millares 2 5 2 4 2 6" xfId="10641"/>
    <cellStyle name="Millares 2 5 2 4 2 6 2" xfId="10642"/>
    <cellStyle name="Millares 2 5 2 4 2 6 3" xfId="10643"/>
    <cellStyle name="Millares 2 5 2 4 2 7" xfId="10644"/>
    <cellStyle name="Millares 2 5 2 4 2 8" xfId="10645"/>
    <cellStyle name="Millares 2 5 2 4 3" xfId="10646"/>
    <cellStyle name="Millares 2 5 2 4 3 2" xfId="10647"/>
    <cellStyle name="Millares 2 5 2 4 3 2 2" xfId="10648"/>
    <cellStyle name="Millares 2 5 2 4 3 2 2 2" xfId="10649"/>
    <cellStyle name="Millares 2 5 2 4 3 2 2 3" xfId="10650"/>
    <cellStyle name="Millares 2 5 2 4 3 2 3" xfId="10651"/>
    <cellStyle name="Millares 2 5 2 4 3 2 4" xfId="10652"/>
    <cellStyle name="Millares 2 5 2 4 3 3" xfId="10653"/>
    <cellStyle name="Millares 2 5 2 4 3 3 2" xfId="10654"/>
    <cellStyle name="Millares 2 5 2 4 3 3 3" xfId="10655"/>
    <cellStyle name="Millares 2 5 2 4 3 4" xfId="10656"/>
    <cellStyle name="Millares 2 5 2 4 3 5" xfId="10657"/>
    <cellStyle name="Millares 2 5 2 4 4" xfId="10658"/>
    <cellStyle name="Millares 2 5 2 4 4 2" xfId="10659"/>
    <cellStyle name="Millares 2 5 2 4 4 2 2" xfId="10660"/>
    <cellStyle name="Millares 2 5 2 4 4 2 3" xfId="10661"/>
    <cellStyle name="Millares 2 5 2 4 4 3" xfId="10662"/>
    <cellStyle name="Millares 2 5 2 4 4 4" xfId="10663"/>
    <cellStyle name="Millares 2 5 2 4 5" xfId="10664"/>
    <cellStyle name="Millares 2 5 2 4 5 2" xfId="10665"/>
    <cellStyle name="Millares 2 5 2 4 5 2 2" xfId="10666"/>
    <cellStyle name="Millares 2 5 2 4 5 2 3" xfId="10667"/>
    <cellStyle name="Millares 2 5 2 4 5 3" xfId="10668"/>
    <cellStyle name="Millares 2 5 2 4 5 4" xfId="10669"/>
    <cellStyle name="Millares 2 5 2 4 6" xfId="10670"/>
    <cellStyle name="Millares 2 5 2 4 6 2" xfId="10671"/>
    <cellStyle name="Millares 2 5 2 4 6 2 2" xfId="10672"/>
    <cellStyle name="Millares 2 5 2 4 6 2 3" xfId="10673"/>
    <cellStyle name="Millares 2 5 2 4 6 3" xfId="10674"/>
    <cellStyle name="Millares 2 5 2 4 6 4" xfId="10675"/>
    <cellStyle name="Millares 2 5 2 4 7" xfId="10676"/>
    <cellStyle name="Millares 2 5 2 4 7 2" xfId="10677"/>
    <cellStyle name="Millares 2 5 2 4 7 3" xfId="10678"/>
    <cellStyle name="Millares 2 5 2 4 8" xfId="10679"/>
    <cellStyle name="Millares 2 5 2 4 9" xfId="10680"/>
    <cellStyle name="Millares 2 5 2 5" xfId="10681"/>
    <cellStyle name="Millares 2 5 2 5 2" xfId="10682"/>
    <cellStyle name="Millares 2 5 2 5 2 2" xfId="10683"/>
    <cellStyle name="Millares 2 5 2 5 2 2 2" xfId="10684"/>
    <cellStyle name="Millares 2 5 2 5 2 2 2 2" xfId="10685"/>
    <cellStyle name="Millares 2 5 2 5 2 2 2 2 2" xfId="10686"/>
    <cellStyle name="Millares 2 5 2 5 2 2 2 2 3" xfId="10687"/>
    <cellStyle name="Millares 2 5 2 5 2 2 2 3" xfId="10688"/>
    <cellStyle name="Millares 2 5 2 5 2 2 2 4" xfId="10689"/>
    <cellStyle name="Millares 2 5 2 5 2 2 3" xfId="10690"/>
    <cellStyle name="Millares 2 5 2 5 2 2 3 2" xfId="10691"/>
    <cellStyle name="Millares 2 5 2 5 2 2 3 3" xfId="10692"/>
    <cellStyle name="Millares 2 5 2 5 2 2 4" xfId="10693"/>
    <cellStyle name="Millares 2 5 2 5 2 2 5" xfId="10694"/>
    <cellStyle name="Millares 2 5 2 5 2 3" xfId="10695"/>
    <cellStyle name="Millares 2 5 2 5 2 3 2" xfId="10696"/>
    <cellStyle name="Millares 2 5 2 5 2 3 2 2" xfId="10697"/>
    <cellStyle name="Millares 2 5 2 5 2 3 2 3" xfId="10698"/>
    <cellStyle name="Millares 2 5 2 5 2 3 3" xfId="10699"/>
    <cellStyle name="Millares 2 5 2 5 2 3 4" xfId="10700"/>
    <cellStyle name="Millares 2 5 2 5 2 4" xfId="10701"/>
    <cellStyle name="Millares 2 5 2 5 2 4 2" xfId="10702"/>
    <cellStyle name="Millares 2 5 2 5 2 4 2 2" xfId="10703"/>
    <cellStyle name="Millares 2 5 2 5 2 4 2 3" xfId="10704"/>
    <cellStyle name="Millares 2 5 2 5 2 4 3" xfId="10705"/>
    <cellStyle name="Millares 2 5 2 5 2 4 4" xfId="10706"/>
    <cellStyle name="Millares 2 5 2 5 2 5" xfId="10707"/>
    <cellStyle name="Millares 2 5 2 5 2 5 2" xfId="10708"/>
    <cellStyle name="Millares 2 5 2 5 2 5 2 2" xfId="10709"/>
    <cellStyle name="Millares 2 5 2 5 2 5 2 3" xfId="10710"/>
    <cellStyle name="Millares 2 5 2 5 2 5 3" xfId="10711"/>
    <cellStyle name="Millares 2 5 2 5 2 5 4" xfId="10712"/>
    <cellStyle name="Millares 2 5 2 5 2 6" xfId="10713"/>
    <cellStyle name="Millares 2 5 2 5 2 6 2" xfId="10714"/>
    <cellStyle name="Millares 2 5 2 5 2 6 3" xfId="10715"/>
    <cellStyle name="Millares 2 5 2 5 2 7" xfId="10716"/>
    <cellStyle name="Millares 2 5 2 5 2 8" xfId="10717"/>
    <cellStyle name="Millares 2 5 2 5 3" xfId="10718"/>
    <cellStyle name="Millares 2 5 2 5 3 2" xfId="10719"/>
    <cellStyle name="Millares 2 5 2 5 3 2 2" xfId="10720"/>
    <cellStyle name="Millares 2 5 2 5 3 2 2 2" xfId="10721"/>
    <cellStyle name="Millares 2 5 2 5 3 2 2 3" xfId="10722"/>
    <cellStyle name="Millares 2 5 2 5 3 2 3" xfId="10723"/>
    <cellStyle name="Millares 2 5 2 5 3 2 4" xfId="10724"/>
    <cellStyle name="Millares 2 5 2 5 3 3" xfId="10725"/>
    <cellStyle name="Millares 2 5 2 5 3 3 2" xfId="10726"/>
    <cellStyle name="Millares 2 5 2 5 3 3 3" xfId="10727"/>
    <cellStyle name="Millares 2 5 2 5 3 4" xfId="10728"/>
    <cellStyle name="Millares 2 5 2 5 3 5" xfId="10729"/>
    <cellStyle name="Millares 2 5 2 5 4" xfId="10730"/>
    <cellStyle name="Millares 2 5 2 5 4 2" xfId="10731"/>
    <cellStyle name="Millares 2 5 2 5 4 2 2" xfId="10732"/>
    <cellStyle name="Millares 2 5 2 5 4 2 3" xfId="10733"/>
    <cellStyle name="Millares 2 5 2 5 4 3" xfId="10734"/>
    <cellStyle name="Millares 2 5 2 5 4 4" xfId="10735"/>
    <cellStyle name="Millares 2 5 2 5 5" xfId="10736"/>
    <cellStyle name="Millares 2 5 2 5 5 2" xfId="10737"/>
    <cellStyle name="Millares 2 5 2 5 5 2 2" xfId="10738"/>
    <cellStyle name="Millares 2 5 2 5 5 2 3" xfId="10739"/>
    <cellStyle name="Millares 2 5 2 5 5 3" xfId="10740"/>
    <cellStyle name="Millares 2 5 2 5 5 4" xfId="10741"/>
    <cellStyle name="Millares 2 5 2 5 6" xfId="10742"/>
    <cellStyle name="Millares 2 5 2 5 6 2" xfId="10743"/>
    <cellStyle name="Millares 2 5 2 5 6 2 2" xfId="10744"/>
    <cellStyle name="Millares 2 5 2 5 6 2 3" xfId="10745"/>
    <cellStyle name="Millares 2 5 2 5 6 3" xfId="10746"/>
    <cellStyle name="Millares 2 5 2 5 6 4" xfId="10747"/>
    <cellStyle name="Millares 2 5 2 5 7" xfId="10748"/>
    <cellStyle name="Millares 2 5 2 5 7 2" xfId="10749"/>
    <cellStyle name="Millares 2 5 2 5 7 3" xfId="10750"/>
    <cellStyle name="Millares 2 5 2 5 8" xfId="10751"/>
    <cellStyle name="Millares 2 5 2 5 9" xfId="10752"/>
    <cellStyle name="Millares 2 5 2 6" xfId="10753"/>
    <cellStyle name="Millares 2 5 2 6 2" xfId="10754"/>
    <cellStyle name="Millares 2 5 2 6 2 2" xfId="10755"/>
    <cellStyle name="Millares 2 5 2 6 2 2 2" xfId="10756"/>
    <cellStyle name="Millares 2 5 2 6 2 2 2 2" xfId="10757"/>
    <cellStyle name="Millares 2 5 2 6 2 2 2 3" xfId="10758"/>
    <cellStyle name="Millares 2 5 2 6 2 2 3" xfId="10759"/>
    <cellStyle name="Millares 2 5 2 6 2 2 4" xfId="10760"/>
    <cellStyle name="Millares 2 5 2 6 2 3" xfId="10761"/>
    <cellStyle name="Millares 2 5 2 6 2 3 2" xfId="10762"/>
    <cellStyle name="Millares 2 5 2 6 2 3 3" xfId="10763"/>
    <cellStyle name="Millares 2 5 2 6 2 4" xfId="10764"/>
    <cellStyle name="Millares 2 5 2 6 2 5" xfId="10765"/>
    <cellStyle name="Millares 2 5 2 6 3" xfId="10766"/>
    <cellStyle name="Millares 2 5 2 6 3 2" xfId="10767"/>
    <cellStyle name="Millares 2 5 2 6 3 2 2" xfId="10768"/>
    <cellStyle name="Millares 2 5 2 6 3 2 3" xfId="10769"/>
    <cellStyle name="Millares 2 5 2 6 3 3" xfId="10770"/>
    <cellStyle name="Millares 2 5 2 6 3 4" xfId="10771"/>
    <cellStyle name="Millares 2 5 2 6 4" xfId="10772"/>
    <cellStyle name="Millares 2 5 2 6 4 2" xfId="10773"/>
    <cellStyle name="Millares 2 5 2 6 4 2 2" xfId="10774"/>
    <cellStyle name="Millares 2 5 2 6 4 2 3" xfId="10775"/>
    <cellStyle name="Millares 2 5 2 6 4 3" xfId="10776"/>
    <cellStyle name="Millares 2 5 2 6 4 4" xfId="10777"/>
    <cellStyle name="Millares 2 5 2 6 5" xfId="10778"/>
    <cellStyle name="Millares 2 5 2 6 5 2" xfId="10779"/>
    <cellStyle name="Millares 2 5 2 6 5 2 2" xfId="10780"/>
    <cellStyle name="Millares 2 5 2 6 5 2 3" xfId="10781"/>
    <cellStyle name="Millares 2 5 2 6 5 3" xfId="10782"/>
    <cellStyle name="Millares 2 5 2 6 5 4" xfId="10783"/>
    <cellStyle name="Millares 2 5 2 6 6" xfId="10784"/>
    <cellStyle name="Millares 2 5 2 6 6 2" xfId="10785"/>
    <cellStyle name="Millares 2 5 2 6 6 3" xfId="10786"/>
    <cellStyle name="Millares 2 5 2 6 7" xfId="10787"/>
    <cellStyle name="Millares 2 5 2 6 8" xfId="10788"/>
    <cellStyle name="Millares 2 5 2 7" xfId="10789"/>
    <cellStyle name="Millares 2 5 2 7 2" xfId="10790"/>
    <cellStyle name="Millares 2 5 2 7 2 2" xfId="10791"/>
    <cellStyle name="Millares 2 5 2 7 2 2 2" xfId="10792"/>
    <cellStyle name="Millares 2 5 2 7 2 2 3" xfId="10793"/>
    <cellStyle name="Millares 2 5 2 7 2 3" xfId="10794"/>
    <cellStyle name="Millares 2 5 2 7 2 4" xfId="10795"/>
    <cellStyle name="Millares 2 5 2 7 3" xfId="10796"/>
    <cellStyle name="Millares 2 5 2 7 3 2" xfId="10797"/>
    <cellStyle name="Millares 2 5 2 7 3 2 2" xfId="10798"/>
    <cellStyle name="Millares 2 5 2 7 3 2 3" xfId="10799"/>
    <cellStyle name="Millares 2 5 2 7 3 3" xfId="10800"/>
    <cellStyle name="Millares 2 5 2 7 3 4" xfId="10801"/>
    <cellStyle name="Millares 2 5 2 7 4" xfId="10802"/>
    <cellStyle name="Millares 2 5 2 7 4 2" xfId="10803"/>
    <cellStyle name="Millares 2 5 2 7 4 3" xfId="10804"/>
    <cellStyle name="Millares 2 5 2 7 5" xfId="10805"/>
    <cellStyle name="Millares 2 5 2 7 6" xfId="10806"/>
    <cellStyle name="Millares 2 5 2 8" xfId="10807"/>
    <cellStyle name="Millares 2 5 2 8 2" xfId="10808"/>
    <cellStyle name="Millares 2 5 2 8 2 2" xfId="10809"/>
    <cellStyle name="Millares 2 5 2 8 2 3" xfId="10810"/>
    <cellStyle name="Millares 2 5 2 8 3" xfId="10811"/>
    <cellStyle name="Millares 2 5 2 8 4" xfId="10812"/>
    <cellStyle name="Millares 2 5 2 9" xfId="10813"/>
    <cellStyle name="Millares 2 5 2 9 2" xfId="10814"/>
    <cellStyle name="Millares 2 5 2 9 2 2" xfId="10815"/>
    <cellStyle name="Millares 2 5 2 9 2 3" xfId="10816"/>
    <cellStyle name="Millares 2 5 2 9 3" xfId="10817"/>
    <cellStyle name="Millares 2 5 2 9 4" xfId="10818"/>
    <cellStyle name="Millares 2 5 3" xfId="10819"/>
    <cellStyle name="Millares 2 5 3 2" xfId="10820"/>
    <cellStyle name="Millares 2 5 3 2 2" xfId="10821"/>
    <cellStyle name="Millares 2 5 3 2 2 2" xfId="10822"/>
    <cellStyle name="Millares 2 5 3 2 2 2 2" xfId="10823"/>
    <cellStyle name="Millares 2 5 3 2 2 2 2 2" xfId="10824"/>
    <cellStyle name="Millares 2 5 3 2 2 2 2 2 2" xfId="10825"/>
    <cellStyle name="Millares 2 5 3 2 2 2 2 2 3" xfId="10826"/>
    <cellStyle name="Millares 2 5 3 2 2 2 2 3" xfId="10827"/>
    <cellStyle name="Millares 2 5 3 2 2 2 2 4" xfId="10828"/>
    <cellStyle name="Millares 2 5 3 2 2 2 3" xfId="10829"/>
    <cellStyle name="Millares 2 5 3 2 2 2 3 2" xfId="10830"/>
    <cellStyle name="Millares 2 5 3 2 2 2 3 3" xfId="10831"/>
    <cellStyle name="Millares 2 5 3 2 2 2 4" xfId="10832"/>
    <cellStyle name="Millares 2 5 3 2 2 2 5" xfId="10833"/>
    <cellStyle name="Millares 2 5 3 2 2 3" xfId="10834"/>
    <cellStyle name="Millares 2 5 3 2 2 3 2" xfId="10835"/>
    <cellStyle name="Millares 2 5 3 2 2 3 2 2" xfId="10836"/>
    <cellStyle name="Millares 2 5 3 2 2 3 2 3" xfId="10837"/>
    <cellStyle name="Millares 2 5 3 2 2 3 3" xfId="10838"/>
    <cellStyle name="Millares 2 5 3 2 2 3 4" xfId="10839"/>
    <cellStyle name="Millares 2 5 3 2 2 4" xfId="10840"/>
    <cellStyle name="Millares 2 5 3 2 2 4 2" xfId="10841"/>
    <cellStyle name="Millares 2 5 3 2 2 4 2 2" xfId="10842"/>
    <cellStyle name="Millares 2 5 3 2 2 4 2 3" xfId="10843"/>
    <cellStyle name="Millares 2 5 3 2 2 4 3" xfId="10844"/>
    <cellStyle name="Millares 2 5 3 2 2 4 4" xfId="10845"/>
    <cellStyle name="Millares 2 5 3 2 2 5" xfId="10846"/>
    <cellStyle name="Millares 2 5 3 2 2 5 2" xfId="10847"/>
    <cellStyle name="Millares 2 5 3 2 2 5 2 2" xfId="10848"/>
    <cellStyle name="Millares 2 5 3 2 2 5 2 3" xfId="10849"/>
    <cellStyle name="Millares 2 5 3 2 2 5 3" xfId="10850"/>
    <cellStyle name="Millares 2 5 3 2 2 5 4" xfId="10851"/>
    <cellStyle name="Millares 2 5 3 2 2 6" xfId="10852"/>
    <cellStyle name="Millares 2 5 3 2 2 6 2" xfId="10853"/>
    <cellStyle name="Millares 2 5 3 2 2 6 3" xfId="10854"/>
    <cellStyle name="Millares 2 5 3 2 2 7" xfId="10855"/>
    <cellStyle name="Millares 2 5 3 2 2 8" xfId="10856"/>
    <cellStyle name="Millares 2 5 3 2 3" xfId="10857"/>
    <cellStyle name="Millares 2 5 3 2 3 2" xfId="10858"/>
    <cellStyle name="Millares 2 5 3 2 3 2 2" xfId="10859"/>
    <cellStyle name="Millares 2 5 3 2 3 2 2 2" xfId="10860"/>
    <cellStyle name="Millares 2 5 3 2 3 2 2 3" xfId="10861"/>
    <cellStyle name="Millares 2 5 3 2 3 2 3" xfId="10862"/>
    <cellStyle name="Millares 2 5 3 2 3 2 4" xfId="10863"/>
    <cellStyle name="Millares 2 5 3 2 3 3" xfId="10864"/>
    <cellStyle name="Millares 2 5 3 2 3 3 2" xfId="10865"/>
    <cellStyle name="Millares 2 5 3 2 3 3 3" xfId="10866"/>
    <cellStyle name="Millares 2 5 3 2 3 4" xfId="10867"/>
    <cellStyle name="Millares 2 5 3 2 3 5" xfId="10868"/>
    <cellStyle name="Millares 2 5 3 2 4" xfId="10869"/>
    <cellStyle name="Millares 2 5 3 2 4 2" xfId="10870"/>
    <cellStyle name="Millares 2 5 3 2 4 2 2" xfId="10871"/>
    <cellStyle name="Millares 2 5 3 2 4 2 3" xfId="10872"/>
    <cellStyle name="Millares 2 5 3 2 4 3" xfId="10873"/>
    <cellStyle name="Millares 2 5 3 2 4 4" xfId="10874"/>
    <cellStyle name="Millares 2 5 3 2 5" xfId="10875"/>
    <cellStyle name="Millares 2 5 3 2 5 2" xfId="10876"/>
    <cellStyle name="Millares 2 5 3 2 5 2 2" xfId="10877"/>
    <cellStyle name="Millares 2 5 3 2 5 2 3" xfId="10878"/>
    <cellStyle name="Millares 2 5 3 2 5 3" xfId="10879"/>
    <cellStyle name="Millares 2 5 3 2 5 4" xfId="10880"/>
    <cellStyle name="Millares 2 5 3 2 6" xfId="10881"/>
    <cellStyle name="Millares 2 5 3 2 6 2" xfId="10882"/>
    <cellStyle name="Millares 2 5 3 2 6 2 2" xfId="10883"/>
    <cellStyle name="Millares 2 5 3 2 6 2 3" xfId="10884"/>
    <cellStyle name="Millares 2 5 3 2 6 3" xfId="10885"/>
    <cellStyle name="Millares 2 5 3 2 6 4" xfId="10886"/>
    <cellStyle name="Millares 2 5 3 2 7" xfId="10887"/>
    <cellStyle name="Millares 2 5 3 2 7 2" xfId="10888"/>
    <cellStyle name="Millares 2 5 3 2 7 3" xfId="10889"/>
    <cellStyle name="Millares 2 5 3 2 8" xfId="10890"/>
    <cellStyle name="Millares 2 5 3 2 9" xfId="10891"/>
    <cellStyle name="Millares 2 5 3 3" xfId="10892"/>
    <cellStyle name="Millares 2 5 3 3 2" xfId="10893"/>
    <cellStyle name="Millares 2 5 3 3 2 2" xfId="10894"/>
    <cellStyle name="Millares 2 5 3 3 2 2 2" xfId="10895"/>
    <cellStyle name="Millares 2 5 3 3 2 2 2 2" xfId="10896"/>
    <cellStyle name="Millares 2 5 3 3 2 2 2 3" xfId="10897"/>
    <cellStyle name="Millares 2 5 3 3 2 2 3" xfId="10898"/>
    <cellStyle name="Millares 2 5 3 3 2 2 4" xfId="10899"/>
    <cellStyle name="Millares 2 5 3 3 2 3" xfId="10900"/>
    <cellStyle name="Millares 2 5 3 3 2 3 2" xfId="10901"/>
    <cellStyle name="Millares 2 5 3 3 2 3 3" xfId="10902"/>
    <cellStyle name="Millares 2 5 3 3 2 4" xfId="10903"/>
    <cellStyle name="Millares 2 5 3 3 2 5" xfId="10904"/>
    <cellStyle name="Millares 2 5 3 3 3" xfId="10905"/>
    <cellStyle name="Millares 2 5 3 3 3 2" xfId="10906"/>
    <cellStyle name="Millares 2 5 3 3 3 2 2" xfId="10907"/>
    <cellStyle name="Millares 2 5 3 3 3 2 3" xfId="10908"/>
    <cellStyle name="Millares 2 5 3 3 3 3" xfId="10909"/>
    <cellStyle name="Millares 2 5 3 3 3 4" xfId="10910"/>
    <cellStyle name="Millares 2 5 3 3 4" xfId="10911"/>
    <cellStyle name="Millares 2 5 3 3 4 2" xfId="10912"/>
    <cellStyle name="Millares 2 5 3 3 4 2 2" xfId="10913"/>
    <cellStyle name="Millares 2 5 3 3 4 2 3" xfId="10914"/>
    <cellStyle name="Millares 2 5 3 3 4 3" xfId="10915"/>
    <cellStyle name="Millares 2 5 3 3 4 4" xfId="10916"/>
    <cellStyle name="Millares 2 5 3 3 5" xfId="10917"/>
    <cellStyle name="Millares 2 5 3 3 5 2" xfId="10918"/>
    <cellStyle name="Millares 2 5 3 3 5 2 2" xfId="10919"/>
    <cellStyle name="Millares 2 5 3 3 5 2 3" xfId="10920"/>
    <cellStyle name="Millares 2 5 3 3 5 3" xfId="10921"/>
    <cellStyle name="Millares 2 5 3 3 5 4" xfId="10922"/>
    <cellStyle name="Millares 2 5 3 3 6" xfId="10923"/>
    <cellStyle name="Millares 2 5 3 3 6 2" xfId="10924"/>
    <cellStyle name="Millares 2 5 3 3 6 3" xfId="10925"/>
    <cellStyle name="Millares 2 5 3 3 7" xfId="10926"/>
    <cellStyle name="Millares 2 5 3 3 8" xfId="10927"/>
    <cellStyle name="Millares 2 5 3 4" xfId="10928"/>
    <cellStyle name="Millares 2 5 4" xfId="10929"/>
    <cellStyle name="Millares 2 5 4 2" xfId="10930"/>
    <cellStyle name="Millares 2 5 4 2 2" xfId="10931"/>
    <cellStyle name="Millares 2 5 4 2 3" xfId="10932"/>
    <cellStyle name="Millares 2 5 4 3" xfId="10933"/>
    <cellStyle name="Millares 2 5 4 4" xfId="10934"/>
    <cellStyle name="Millares 2 5 5" xfId="10935"/>
    <cellStyle name="Millares 2 5 5 2" xfId="10936"/>
    <cellStyle name="Millares 2 5 5 2 2" xfId="10937"/>
    <cellStyle name="Millares 2 5 5 2 3" xfId="10938"/>
    <cellStyle name="Millares 2 5 5 3" xfId="10939"/>
    <cellStyle name="Millares 2 5 5 4" xfId="10940"/>
    <cellStyle name="Millares 2 5 6" xfId="10941"/>
    <cellStyle name="Millares 2 6 10" xfId="10942"/>
    <cellStyle name="Millares 2 6 10 2" xfId="10943"/>
    <cellStyle name="Millares 2 6 10 3" xfId="10944"/>
    <cellStyle name="Millares 2 6 11" xfId="10945"/>
    <cellStyle name="Millares 2 6 12" xfId="10946"/>
    <cellStyle name="Millares 2 6 2 2" xfId="10947"/>
    <cellStyle name="Millares 2 6 2 2 2" xfId="10948"/>
    <cellStyle name="Millares 2 6 2 2 2 2" xfId="10949"/>
    <cellStyle name="Millares 2 6 2 2 2 2 2" xfId="10950"/>
    <cellStyle name="Millares 2 6 2 2 2 2 2 2" xfId="10951"/>
    <cellStyle name="Millares 2 6 2 2 2 2 2 3" xfId="10952"/>
    <cellStyle name="Millares 2 6 2 2 2 2 3" xfId="10953"/>
    <cellStyle name="Millares 2 6 2 2 2 2 4" xfId="10954"/>
    <cellStyle name="Millares 2 6 2 2 2 3" xfId="10955"/>
    <cellStyle name="Millares 2 6 2 2 2 3 2" xfId="10956"/>
    <cellStyle name="Millares 2 6 2 2 2 3 3" xfId="10957"/>
    <cellStyle name="Millares 2 6 2 2 2 4" xfId="10958"/>
    <cellStyle name="Millares 2 6 2 2 2 5" xfId="10959"/>
    <cellStyle name="Millares 2 6 2 2 3" xfId="10960"/>
    <cellStyle name="Millares 2 6 2 2 3 2" xfId="10961"/>
    <cellStyle name="Millares 2 6 2 2 3 2 2" xfId="10962"/>
    <cellStyle name="Millares 2 6 2 2 3 2 3" xfId="10963"/>
    <cellStyle name="Millares 2 6 2 2 3 3" xfId="10964"/>
    <cellStyle name="Millares 2 6 2 2 3 4" xfId="10965"/>
    <cellStyle name="Millares 2 6 2 2 4" xfId="10966"/>
    <cellStyle name="Millares 2 6 2 2 4 2" xfId="10967"/>
    <cellStyle name="Millares 2 6 2 2 4 2 2" xfId="10968"/>
    <cellStyle name="Millares 2 6 2 2 4 2 3" xfId="10969"/>
    <cellStyle name="Millares 2 6 2 2 4 3" xfId="10970"/>
    <cellStyle name="Millares 2 6 2 2 4 4" xfId="10971"/>
    <cellStyle name="Millares 2 6 2 2 5" xfId="10972"/>
    <cellStyle name="Millares 2 6 2 2 5 2" xfId="10973"/>
    <cellStyle name="Millares 2 6 2 2 5 2 2" xfId="10974"/>
    <cellStyle name="Millares 2 6 2 2 5 2 3" xfId="10975"/>
    <cellStyle name="Millares 2 6 2 2 5 3" xfId="10976"/>
    <cellStyle name="Millares 2 6 2 2 5 4" xfId="10977"/>
    <cellStyle name="Millares 2 6 2 2 6" xfId="10978"/>
    <cellStyle name="Millares 2 6 2 2 6 2" xfId="10979"/>
    <cellStyle name="Millares 2 6 2 2 6 3" xfId="10980"/>
    <cellStyle name="Millares 2 6 2 2 7" xfId="10981"/>
    <cellStyle name="Millares 2 6 2 2 8" xfId="10982"/>
    <cellStyle name="Millares 2 6 2 3" xfId="10983"/>
    <cellStyle name="Millares 2 6 2 3 2" xfId="10984"/>
    <cellStyle name="Millares 2 6 2 3 2 2" xfId="10985"/>
    <cellStyle name="Millares 2 6 2 3 2 2 2" xfId="10986"/>
    <cellStyle name="Millares 2 6 2 3 2 2 3" xfId="10987"/>
    <cellStyle name="Millares 2 6 2 3 2 3" xfId="10988"/>
    <cellStyle name="Millares 2 6 2 3 2 4" xfId="10989"/>
    <cellStyle name="Millares 2 6 2 3 3" xfId="10990"/>
    <cellStyle name="Millares 2 6 2 3 3 2" xfId="10991"/>
    <cellStyle name="Millares 2 6 2 3 3 3" xfId="10992"/>
    <cellStyle name="Millares 2 6 2 3 4" xfId="10993"/>
    <cellStyle name="Millares 2 6 2 3 5" xfId="10994"/>
    <cellStyle name="Millares 2 6 2 4" xfId="10995"/>
    <cellStyle name="Millares 2 6 2 4 2" xfId="10996"/>
    <cellStyle name="Millares 2 6 2 4 2 2" xfId="10997"/>
    <cellStyle name="Millares 2 6 2 4 2 3" xfId="10998"/>
    <cellStyle name="Millares 2 6 2 4 3" xfId="10999"/>
    <cellStyle name="Millares 2 6 2 4 4" xfId="11000"/>
    <cellStyle name="Millares 2 6 2 5" xfId="11001"/>
    <cellStyle name="Millares 2 6 2 5 2" xfId="11002"/>
    <cellStyle name="Millares 2 6 2 5 2 2" xfId="11003"/>
    <cellStyle name="Millares 2 6 2 5 2 3" xfId="11004"/>
    <cellStyle name="Millares 2 6 2 5 3" xfId="11005"/>
    <cellStyle name="Millares 2 6 2 5 4" xfId="11006"/>
    <cellStyle name="Millares 2 6 2 6" xfId="11007"/>
    <cellStyle name="Millares 2 6 2 6 2" xfId="11008"/>
    <cellStyle name="Millares 2 6 2 6 2 2" xfId="11009"/>
    <cellStyle name="Millares 2 6 2 6 2 3" xfId="11010"/>
    <cellStyle name="Millares 2 6 2 6 3" xfId="11011"/>
    <cellStyle name="Millares 2 6 2 6 4" xfId="11012"/>
    <cellStyle name="Millares 2 6 2 7" xfId="11013"/>
    <cellStyle name="Millares 2 6 2 7 2" xfId="11014"/>
    <cellStyle name="Millares 2 6 2 7 3" xfId="11015"/>
    <cellStyle name="Millares 2 6 2 8" xfId="11016"/>
    <cellStyle name="Millares 2 6 2 9" xfId="11017"/>
    <cellStyle name="Millares 2 6 3" xfId="11018"/>
    <cellStyle name="Millares 2 6 3 2" xfId="11019"/>
    <cellStyle name="Millares 2 6 3 2 2" xfId="11020"/>
    <cellStyle name="Millares 2 6 3 2 2 2" xfId="11021"/>
    <cellStyle name="Millares 2 6 3 2 2 2 2" xfId="11022"/>
    <cellStyle name="Millares 2 6 3 2 2 2 3" xfId="11023"/>
    <cellStyle name="Millares 2 6 3 2 2 3" xfId="11024"/>
    <cellStyle name="Millares 2 6 3 2 2 4" xfId="11025"/>
    <cellStyle name="Millares 2 6 3 2 3" xfId="11026"/>
    <cellStyle name="Millares 2 6 3 2 3 2" xfId="11027"/>
    <cellStyle name="Millares 2 6 3 2 3 3" xfId="11028"/>
    <cellStyle name="Millares 2 6 3 2 4" xfId="11029"/>
    <cellStyle name="Millares 2 6 3 2 5" xfId="11030"/>
    <cellStyle name="Millares 2 6 3 3" xfId="11031"/>
    <cellStyle name="Millares 2 6 3 3 2" xfId="11032"/>
    <cellStyle name="Millares 2 6 3 3 2 2" xfId="11033"/>
    <cellStyle name="Millares 2 6 3 3 2 3" xfId="11034"/>
    <cellStyle name="Millares 2 6 3 3 3" xfId="11035"/>
    <cellStyle name="Millares 2 6 3 3 4" xfId="11036"/>
    <cellStyle name="Millares 2 6 3 4" xfId="11037"/>
    <cellStyle name="Millares 2 6 3 4 2" xfId="11038"/>
    <cellStyle name="Millares 2 6 3 4 2 2" xfId="11039"/>
    <cellStyle name="Millares 2 6 3 4 2 3" xfId="11040"/>
    <cellStyle name="Millares 2 6 3 4 3" xfId="11041"/>
    <cellStyle name="Millares 2 6 3 4 4" xfId="11042"/>
    <cellStyle name="Millares 2 6 3 5" xfId="11043"/>
    <cellStyle name="Millares 2 6 3 5 2" xfId="11044"/>
    <cellStyle name="Millares 2 6 3 5 2 2" xfId="11045"/>
    <cellStyle name="Millares 2 6 3 5 2 3" xfId="11046"/>
    <cellStyle name="Millares 2 6 3 5 3" xfId="11047"/>
    <cellStyle name="Millares 2 6 3 5 4" xfId="11048"/>
    <cellStyle name="Millares 2 6 3 6" xfId="11049"/>
    <cellStyle name="Millares 2 6 3 6 2" xfId="11050"/>
    <cellStyle name="Millares 2 6 3 6 3" xfId="11051"/>
    <cellStyle name="Millares 2 6 3 7" xfId="11052"/>
    <cellStyle name="Millares 2 6 3 8" xfId="11053"/>
    <cellStyle name="Millares 2 6 4" xfId="11054"/>
    <cellStyle name="Millares 2 6 4 2" xfId="11055"/>
    <cellStyle name="Millares 2 6 4 2 2" xfId="11056"/>
    <cellStyle name="Millares 2 6 4 2 2 2" xfId="11057"/>
    <cellStyle name="Millares 2 6 4 2 2 3" xfId="11058"/>
    <cellStyle name="Millares 2 6 4 2 3" xfId="11059"/>
    <cellStyle name="Millares 2 6 4 2 4" xfId="11060"/>
    <cellStyle name="Millares 2 6 4 3" xfId="11061"/>
    <cellStyle name="Millares 2 6 4 3 2" xfId="11062"/>
    <cellStyle name="Millares 2 6 4 3 2 2" xfId="11063"/>
    <cellStyle name="Millares 2 6 4 3 2 3" xfId="11064"/>
    <cellStyle name="Millares 2 6 4 3 3" xfId="11065"/>
    <cellStyle name="Millares 2 6 4 3 4" xfId="11066"/>
    <cellStyle name="Millares 2 6 4 4" xfId="11067"/>
    <cellStyle name="Millares 2 6 4 4 2" xfId="11068"/>
    <cellStyle name="Millares 2 6 4 4 3" xfId="11069"/>
    <cellStyle name="Millares 2 6 4 5" xfId="11070"/>
    <cellStyle name="Millares 2 6 4 6" xfId="11071"/>
    <cellStyle name="Millares 2 6 5" xfId="11072"/>
    <cellStyle name="Millares 2 6 5 2" xfId="11073"/>
    <cellStyle name="Millares 2 6 5 2 2" xfId="11074"/>
    <cellStyle name="Millares 2 6 5 2 3" xfId="11075"/>
    <cellStyle name="Millares 2 6 5 3" xfId="11076"/>
    <cellStyle name="Millares 2 6 5 4" xfId="11077"/>
    <cellStyle name="Millares 2 6 6" xfId="11078"/>
    <cellStyle name="Millares 2 6 6 2" xfId="11079"/>
    <cellStyle name="Millares 2 6 6 2 2" xfId="11080"/>
    <cellStyle name="Millares 2 6 6 2 3" xfId="11081"/>
    <cellStyle name="Millares 2 6 6 3" xfId="11082"/>
    <cellStyle name="Millares 2 6 6 4" xfId="11083"/>
    <cellStyle name="Millares 2 6 7" xfId="11084"/>
    <cellStyle name="Millares 2 6 7 2" xfId="11085"/>
    <cellStyle name="Millares 2 6 7 2 2" xfId="11086"/>
    <cellStyle name="Millares 2 6 7 2 3" xfId="11087"/>
    <cellStyle name="Millares 2 6 7 3" xfId="11088"/>
    <cellStyle name="Millares 2 6 7 4" xfId="11089"/>
    <cellStyle name="Millares 2 6 8" xfId="11090"/>
    <cellStyle name="Millares 2 6 8 2" xfId="11091"/>
    <cellStyle name="Millares 2 6 8 2 2" xfId="11092"/>
    <cellStyle name="Millares 2 6 8 2 3" xfId="11093"/>
    <cellStyle name="Millares 2 6 8 3" xfId="11094"/>
    <cellStyle name="Millares 2 6 8 4" xfId="11095"/>
    <cellStyle name="Millares 2 6 9" xfId="11096"/>
    <cellStyle name="Millares 2 6 9 2" xfId="11097"/>
    <cellStyle name="Millares 2 6 9 2 2" xfId="11098"/>
    <cellStyle name="Millares 2 6 9 2 3" xfId="11099"/>
    <cellStyle name="Millares 2 6 9 3" xfId="11100"/>
    <cellStyle name="Millares 2 6 9 4" xfId="11101"/>
    <cellStyle name="Millares 2 7" xfId="11102"/>
    <cellStyle name="Millares 2 7 2" xfId="11103"/>
    <cellStyle name="Millares 2 7 2 2" xfId="11104"/>
    <cellStyle name="Millares 2 7 2 2 2" xfId="11105"/>
    <cellStyle name="Millares 2 7 2 2 2 2" xfId="11106"/>
    <cellStyle name="Millares 2 7 2 2 2 2 2" xfId="11107"/>
    <cellStyle name="Millares 2 7 2 2 2 2 2 2" xfId="11108"/>
    <cellStyle name="Millares 2 7 2 2 2 2 2 3" xfId="11109"/>
    <cellStyle name="Millares 2 7 2 2 2 2 3" xfId="11110"/>
    <cellStyle name="Millares 2 7 2 2 2 2 4" xfId="11111"/>
    <cellStyle name="Millares 2 7 2 2 2 3" xfId="11112"/>
    <cellStyle name="Millares 2 7 2 2 2 3 2" xfId="11113"/>
    <cellStyle name="Millares 2 7 2 2 2 3 3" xfId="11114"/>
    <cellStyle name="Millares 2 7 2 2 2 4" xfId="11115"/>
    <cellStyle name="Millares 2 7 2 2 2 5" xfId="11116"/>
    <cellStyle name="Millares 2 7 2 2 3" xfId="11117"/>
    <cellStyle name="Millares 2 7 2 2 3 2" xfId="11118"/>
    <cellStyle name="Millares 2 7 2 2 3 2 2" xfId="11119"/>
    <cellStyle name="Millares 2 7 2 2 3 2 3" xfId="11120"/>
    <cellStyle name="Millares 2 7 2 2 3 3" xfId="11121"/>
    <cellStyle name="Millares 2 7 2 2 3 4" xfId="11122"/>
    <cellStyle name="Millares 2 7 2 2 4" xfId="11123"/>
    <cellStyle name="Millares 2 7 2 2 4 2" xfId="11124"/>
    <cellStyle name="Millares 2 7 2 2 4 2 2" xfId="11125"/>
    <cellStyle name="Millares 2 7 2 2 4 2 3" xfId="11126"/>
    <cellStyle name="Millares 2 7 2 2 4 3" xfId="11127"/>
    <cellStyle name="Millares 2 7 2 2 4 4" xfId="11128"/>
    <cellStyle name="Millares 2 7 2 2 5" xfId="11129"/>
    <cellStyle name="Millares 2 7 2 2 5 2" xfId="11130"/>
    <cellStyle name="Millares 2 7 2 2 5 2 2" xfId="11131"/>
    <cellStyle name="Millares 2 7 2 2 5 2 3" xfId="11132"/>
    <cellStyle name="Millares 2 7 2 2 5 3" xfId="11133"/>
    <cellStyle name="Millares 2 7 2 2 5 4" xfId="11134"/>
    <cellStyle name="Millares 2 7 2 2 6" xfId="11135"/>
    <cellStyle name="Millares 2 7 2 2 6 2" xfId="11136"/>
    <cellStyle name="Millares 2 7 2 2 6 3" xfId="11137"/>
    <cellStyle name="Millares 2 7 2 2 7" xfId="11138"/>
    <cellStyle name="Millares 2 7 2 2 8" xfId="11139"/>
    <cellStyle name="Millares 2 7 2 3" xfId="11140"/>
    <cellStyle name="Millares 2 7 2 3 2" xfId="11141"/>
    <cellStyle name="Millares 2 7 2 3 2 2" xfId="11142"/>
    <cellStyle name="Millares 2 7 2 3 2 2 2" xfId="11143"/>
    <cellStyle name="Millares 2 7 2 3 2 2 3" xfId="11144"/>
    <cellStyle name="Millares 2 7 2 3 2 3" xfId="11145"/>
    <cellStyle name="Millares 2 7 2 3 2 4" xfId="11146"/>
    <cellStyle name="Millares 2 7 2 3 3" xfId="11147"/>
    <cellStyle name="Millares 2 7 2 3 3 2" xfId="11148"/>
    <cellStyle name="Millares 2 7 2 3 3 3" xfId="11149"/>
    <cellStyle name="Millares 2 7 2 3 4" xfId="11150"/>
    <cellStyle name="Millares 2 7 2 3 5" xfId="11151"/>
    <cellStyle name="Millares 2 7 2 4" xfId="11152"/>
    <cellStyle name="Millares 2 7 2 4 2" xfId="11153"/>
    <cellStyle name="Millares 2 7 2 4 2 2" xfId="11154"/>
    <cellStyle name="Millares 2 7 2 4 2 3" xfId="11155"/>
    <cellStyle name="Millares 2 7 2 4 3" xfId="11156"/>
    <cellStyle name="Millares 2 7 2 4 4" xfId="11157"/>
    <cellStyle name="Millares 2 7 2 5" xfId="11158"/>
    <cellStyle name="Millares 2 7 2 5 2" xfId="11159"/>
    <cellStyle name="Millares 2 7 2 5 2 2" xfId="11160"/>
    <cellStyle name="Millares 2 7 2 5 2 3" xfId="11161"/>
    <cellStyle name="Millares 2 7 2 5 3" xfId="11162"/>
    <cellStyle name="Millares 2 7 2 5 4" xfId="11163"/>
    <cellStyle name="Millares 2 7 2 6" xfId="11164"/>
    <cellStyle name="Millares 2 7 2 6 2" xfId="11165"/>
    <cellStyle name="Millares 2 7 2 6 2 2" xfId="11166"/>
    <cellStyle name="Millares 2 7 2 6 2 3" xfId="11167"/>
    <cellStyle name="Millares 2 7 2 6 3" xfId="11168"/>
    <cellStyle name="Millares 2 7 2 6 4" xfId="11169"/>
    <cellStyle name="Millares 2 7 2 7" xfId="11170"/>
    <cellStyle name="Millares 2 7 2 7 2" xfId="11171"/>
    <cellStyle name="Millares 2 7 2 7 3" xfId="11172"/>
    <cellStyle name="Millares 2 7 2 8" xfId="11173"/>
    <cellStyle name="Millares 2 7 2 9" xfId="11174"/>
    <cellStyle name="Millares 2 7 3" xfId="11175"/>
    <cellStyle name="Millares 2 7 3 2" xfId="11176"/>
    <cellStyle name="Millares 2 7 3 2 2" xfId="11177"/>
    <cellStyle name="Millares 2 7 3 2 2 2" xfId="11178"/>
    <cellStyle name="Millares 2 7 3 2 2 2 2" xfId="11179"/>
    <cellStyle name="Millares 2 7 3 2 2 2 3" xfId="11180"/>
    <cellStyle name="Millares 2 7 3 2 2 3" xfId="11181"/>
    <cellStyle name="Millares 2 7 3 2 2 4" xfId="11182"/>
    <cellStyle name="Millares 2 7 3 2 3" xfId="11183"/>
    <cellStyle name="Millares 2 7 3 2 3 2" xfId="11184"/>
    <cellStyle name="Millares 2 7 3 2 3 3" xfId="11185"/>
    <cellStyle name="Millares 2 7 3 2 4" xfId="11186"/>
    <cellStyle name="Millares 2 7 3 2 5" xfId="11187"/>
    <cellStyle name="Millares 2 7 3 3" xfId="11188"/>
    <cellStyle name="Millares 2 7 3 3 2" xfId="11189"/>
    <cellStyle name="Millares 2 7 3 3 2 2" xfId="11190"/>
    <cellStyle name="Millares 2 7 3 3 2 3" xfId="11191"/>
    <cellStyle name="Millares 2 7 3 3 3" xfId="11192"/>
    <cellStyle name="Millares 2 7 3 3 4" xfId="11193"/>
    <cellStyle name="Millares 2 7 3 4" xfId="11194"/>
    <cellStyle name="Millares 2 7 3 4 2" xfId="11195"/>
    <cellStyle name="Millares 2 7 3 4 2 2" xfId="11196"/>
    <cellStyle name="Millares 2 7 3 4 2 3" xfId="11197"/>
    <cellStyle name="Millares 2 7 3 4 3" xfId="11198"/>
    <cellStyle name="Millares 2 7 3 4 4" xfId="11199"/>
    <cellStyle name="Millares 2 7 3 5" xfId="11200"/>
    <cellStyle name="Millares 2 7 3 5 2" xfId="11201"/>
    <cellStyle name="Millares 2 7 3 5 2 2" xfId="11202"/>
    <cellStyle name="Millares 2 7 3 5 2 3" xfId="11203"/>
    <cellStyle name="Millares 2 7 3 5 3" xfId="11204"/>
    <cellStyle name="Millares 2 7 3 5 4" xfId="11205"/>
    <cellStyle name="Millares 2 7 3 6" xfId="11206"/>
    <cellStyle name="Millares 2 7 3 6 2" xfId="11207"/>
    <cellStyle name="Millares 2 7 3 6 3" xfId="11208"/>
    <cellStyle name="Millares 2 7 3 7" xfId="11209"/>
    <cellStyle name="Millares 2 7 3 8" xfId="11210"/>
    <cellStyle name="Millares 2 7 4" xfId="11211"/>
    <cellStyle name="Millares 2 8" xfId="11212"/>
    <cellStyle name="Millares 2 8 2" xfId="11213"/>
    <cellStyle name="Millares 2 8 2 2" xfId="11214"/>
    <cellStyle name="Millares 2 8 2 3" xfId="11215"/>
    <cellStyle name="Millares 2 8 3" xfId="11216"/>
    <cellStyle name="Millares 2 8 4" xfId="11217"/>
    <cellStyle name="Millares 2 9" xfId="11218"/>
    <cellStyle name="Millares 2 9 2" xfId="11219"/>
    <cellStyle name="Millares 2 9 2 2" xfId="11220"/>
    <cellStyle name="Millares 2 9 2 3" xfId="11221"/>
    <cellStyle name="Millares 2 9 3" xfId="11222"/>
    <cellStyle name="Millares 2 9 4" xfId="11223"/>
    <cellStyle name="Millares 20" xfId="11224"/>
    <cellStyle name="Millares 20 2" xfId="11225"/>
    <cellStyle name="Millares 20 2 2" xfId="11226"/>
    <cellStyle name="Millares 20 2 2 2" xfId="11227"/>
    <cellStyle name="Millares 20 2 2 3" xfId="11228"/>
    <cellStyle name="Millares 20 2 3" xfId="11229"/>
    <cellStyle name="Millares 20 2 4" xfId="11230"/>
    <cellStyle name="Millares 21" xfId="11231"/>
    <cellStyle name="Millares 22" xfId="11232"/>
    <cellStyle name="Millares 23" xfId="11233"/>
    <cellStyle name="Millares 24" xfId="11234"/>
    <cellStyle name="Millares 25" xfId="11235"/>
    <cellStyle name="Millares 26" xfId="11236"/>
    <cellStyle name="Millares 27" xfId="11237"/>
    <cellStyle name="Millares 28" xfId="11238"/>
    <cellStyle name="Millares 29" xfId="11239"/>
    <cellStyle name="Millares 3 2 2" xfId="11240"/>
    <cellStyle name="Millares 3 3 10" xfId="11241"/>
    <cellStyle name="Millares 3 3 10 2" xfId="11242"/>
    <cellStyle name="Millares 3 3 10 2 2" xfId="11243"/>
    <cellStyle name="Millares 3 3 10 2 3" xfId="11244"/>
    <cellStyle name="Millares 3 3 10 3" xfId="11245"/>
    <cellStyle name="Millares 3 3 10 4" xfId="11246"/>
    <cellStyle name="Millares 3 3 11" xfId="11247"/>
    <cellStyle name="Millares 3 3 11 2" xfId="11248"/>
    <cellStyle name="Millares 3 3 11 2 2" xfId="11249"/>
    <cellStyle name="Millares 3 3 11 2 3" xfId="11250"/>
    <cellStyle name="Millares 3 3 11 3" xfId="11251"/>
    <cellStyle name="Millares 3 3 11 4" xfId="11252"/>
    <cellStyle name="Millares 3 3 12" xfId="11253"/>
    <cellStyle name="Millares 3 3 12 2" xfId="11254"/>
    <cellStyle name="Millares 3 3 12 3" xfId="11255"/>
    <cellStyle name="Millares 3 3 13" xfId="11256"/>
    <cellStyle name="Millares 3 3 14" xfId="11257"/>
    <cellStyle name="Millares 3 3 2 10" xfId="11258"/>
    <cellStyle name="Millares 3 3 2 10 2" xfId="11259"/>
    <cellStyle name="Millares 3 3 2 10 2 2" xfId="11260"/>
    <cellStyle name="Millares 3 3 2 10 2 3" xfId="11261"/>
    <cellStyle name="Millares 3 3 2 10 3" xfId="11262"/>
    <cellStyle name="Millares 3 3 2 10 4" xfId="11263"/>
    <cellStyle name="Millares 3 3 2 11" xfId="11264"/>
    <cellStyle name="Millares 3 3 2 11 2" xfId="11265"/>
    <cellStyle name="Millares 3 3 2 11 3" xfId="11266"/>
    <cellStyle name="Millares 3 3 2 12" xfId="11267"/>
    <cellStyle name="Millares 3 3 2 13" xfId="11268"/>
    <cellStyle name="Millares 3 3 2 2" xfId="11269"/>
    <cellStyle name="Millares 3 3 2 2 10" xfId="11270"/>
    <cellStyle name="Millares 3 3 2 2 2" xfId="11271"/>
    <cellStyle name="Millares 3 3 2 2 2 2" xfId="11272"/>
    <cellStyle name="Millares 3 3 2 2 2 2 2" xfId="11273"/>
    <cellStyle name="Millares 3 3 2 2 2 2 2 2" xfId="11274"/>
    <cellStyle name="Millares 3 3 2 2 2 2 2 2 2" xfId="11275"/>
    <cellStyle name="Millares 3 3 2 2 2 2 2 2 2 2" xfId="11276"/>
    <cellStyle name="Millares 3 3 2 2 2 2 2 2 2 3" xfId="11277"/>
    <cellStyle name="Millares 3 3 2 2 2 2 2 2 3" xfId="11278"/>
    <cellStyle name="Millares 3 3 2 2 2 2 2 2 4" xfId="11279"/>
    <cellStyle name="Millares 3 3 2 2 2 2 2 3" xfId="11280"/>
    <cellStyle name="Millares 3 3 2 2 2 2 2 3 2" xfId="11281"/>
    <cellStyle name="Millares 3 3 2 2 2 2 2 3 3" xfId="11282"/>
    <cellStyle name="Millares 3 3 2 2 2 2 2 4" xfId="11283"/>
    <cellStyle name="Millares 3 3 2 2 2 2 2 5" xfId="11284"/>
    <cellStyle name="Millares 3 3 2 2 2 2 3" xfId="11285"/>
    <cellStyle name="Millares 3 3 2 2 2 2 3 2" xfId="11286"/>
    <cellStyle name="Millares 3 3 2 2 2 2 3 2 2" xfId="11287"/>
    <cellStyle name="Millares 3 3 2 2 2 2 3 2 3" xfId="11288"/>
    <cellStyle name="Millares 3 3 2 2 2 2 3 3" xfId="11289"/>
    <cellStyle name="Millares 3 3 2 2 2 2 3 4" xfId="11290"/>
    <cellStyle name="Millares 3 3 2 2 2 2 4" xfId="11291"/>
    <cellStyle name="Millares 3 3 2 2 2 2 4 2" xfId="11292"/>
    <cellStyle name="Millares 3 3 2 2 2 2 4 2 2" xfId="11293"/>
    <cellStyle name="Millares 3 3 2 2 2 2 4 2 3" xfId="11294"/>
    <cellStyle name="Millares 3 3 2 2 2 2 4 3" xfId="11295"/>
    <cellStyle name="Millares 3 3 2 2 2 2 4 4" xfId="11296"/>
    <cellStyle name="Millares 3 3 2 2 2 2 5" xfId="11297"/>
    <cellStyle name="Millares 3 3 2 2 2 2 5 2" xfId="11298"/>
    <cellStyle name="Millares 3 3 2 2 2 2 5 2 2" xfId="11299"/>
    <cellStyle name="Millares 3 3 2 2 2 2 5 2 3" xfId="11300"/>
    <cellStyle name="Millares 3 3 2 2 2 2 5 3" xfId="11301"/>
    <cellStyle name="Millares 3 3 2 2 2 2 5 4" xfId="11302"/>
    <cellStyle name="Millares 3 3 2 2 2 2 6" xfId="11303"/>
    <cellStyle name="Millares 3 3 2 2 2 2 6 2" xfId="11304"/>
    <cellStyle name="Millares 3 3 2 2 2 2 6 3" xfId="11305"/>
    <cellStyle name="Millares 3 3 2 2 2 2 7" xfId="11306"/>
    <cellStyle name="Millares 3 3 2 2 2 2 8" xfId="11307"/>
    <cellStyle name="Millares 3 3 2 2 2 3" xfId="11308"/>
    <cellStyle name="Millares 3 3 2 2 2 3 2" xfId="11309"/>
    <cellStyle name="Millares 3 3 2 2 2 3 2 2" xfId="11310"/>
    <cellStyle name="Millares 3 3 2 2 2 3 2 2 2" xfId="11311"/>
    <cellStyle name="Millares 3 3 2 2 2 3 2 2 3" xfId="11312"/>
    <cellStyle name="Millares 3 3 2 2 2 3 2 3" xfId="11313"/>
    <cellStyle name="Millares 3 3 2 2 2 3 2 4" xfId="11314"/>
    <cellStyle name="Millares 3 3 2 2 2 3 3" xfId="11315"/>
    <cellStyle name="Millares 3 3 2 2 2 3 3 2" xfId="11316"/>
    <cellStyle name="Millares 3 3 2 2 2 3 3 3" xfId="11317"/>
    <cellStyle name="Millares 3 3 2 2 2 3 4" xfId="11318"/>
    <cellStyle name="Millares 3 3 2 2 2 3 5" xfId="11319"/>
    <cellStyle name="Millares 3 3 2 2 2 4" xfId="11320"/>
    <cellStyle name="Millares 3 3 2 2 2 4 2" xfId="11321"/>
    <cellStyle name="Millares 3 3 2 2 2 4 2 2" xfId="11322"/>
    <cellStyle name="Millares 3 3 2 2 2 4 2 3" xfId="11323"/>
    <cellStyle name="Millares 3 3 2 2 2 4 3" xfId="11324"/>
    <cellStyle name="Millares 3 3 2 2 2 4 4" xfId="11325"/>
    <cellStyle name="Millares 3 3 2 2 2 5" xfId="11326"/>
    <cellStyle name="Millares 3 3 2 2 2 5 2" xfId="11327"/>
    <cellStyle name="Millares 3 3 2 2 2 5 2 2" xfId="11328"/>
    <cellStyle name="Millares 3 3 2 2 2 5 2 3" xfId="11329"/>
    <cellStyle name="Millares 3 3 2 2 2 5 3" xfId="11330"/>
    <cellStyle name="Millares 3 3 2 2 2 5 4" xfId="11331"/>
    <cellStyle name="Millares 3 3 2 2 2 6" xfId="11332"/>
    <cellStyle name="Millares 3 3 2 2 2 6 2" xfId="11333"/>
    <cellStyle name="Millares 3 3 2 2 2 6 2 2" xfId="11334"/>
    <cellStyle name="Millares 3 3 2 2 2 6 2 3" xfId="11335"/>
    <cellStyle name="Millares 3 3 2 2 2 6 3" xfId="11336"/>
    <cellStyle name="Millares 3 3 2 2 2 6 4" xfId="11337"/>
    <cellStyle name="Millares 3 3 2 2 2 7" xfId="11338"/>
    <cellStyle name="Millares 3 3 2 2 2 7 2" xfId="11339"/>
    <cellStyle name="Millares 3 3 2 2 2 7 3" xfId="11340"/>
    <cellStyle name="Millares 3 3 2 2 2 8" xfId="11341"/>
    <cellStyle name="Millares 3 3 2 2 2 9" xfId="11342"/>
    <cellStyle name="Millares 3 3 2 2 3" xfId="11343"/>
    <cellStyle name="Millares 3 3 2 2 3 2" xfId="11344"/>
    <cellStyle name="Millares 3 3 2 2 3 2 2" xfId="11345"/>
    <cellStyle name="Millares 3 3 2 2 3 2 2 2" xfId="11346"/>
    <cellStyle name="Millares 3 3 2 2 3 2 2 2 2" xfId="11347"/>
    <cellStyle name="Millares 3 3 2 2 3 2 2 2 3" xfId="11348"/>
    <cellStyle name="Millares 3 3 2 2 3 2 2 3" xfId="11349"/>
    <cellStyle name="Millares 3 3 2 2 3 2 2 4" xfId="11350"/>
    <cellStyle name="Millares 3 3 2 2 3 2 3" xfId="11351"/>
    <cellStyle name="Millares 3 3 2 2 3 2 3 2" xfId="11352"/>
    <cellStyle name="Millares 3 3 2 2 3 2 3 3" xfId="11353"/>
    <cellStyle name="Millares 3 3 2 2 3 2 4" xfId="11354"/>
    <cellStyle name="Millares 3 3 2 2 3 2 5" xfId="11355"/>
    <cellStyle name="Millares 3 3 2 2 3 3" xfId="11356"/>
    <cellStyle name="Millares 3 3 2 2 3 3 2" xfId="11357"/>
    <cellStyle name="Millares 3 3 2 2 3 3 2 2" xfId="11358"/>
    <cellStyle name="Millares 3 3 2 2 3 3 2 3" xfId="11359"/>
    <cellStyle name="Millares 3 3 2 2 3 3 3" xfId="11360"/>
    <cellStyle name="Millares 3 3 2 2 3 3 4" xfId="11361"/>
    <cellStyle name="Millares 3 3 2 2 3 4" xfId="11362"/>
    <cellStyle name="Millares 3 3 2 2 3 4 2" xfId="11363"/>
    <cellStyle name="Millares 3 3 2 2 3 4 2 2" xfId="11364"/>
    <cellStyle name="Millares 3 3 2 2 3 4 2 3" xfId="11365"/>
    <cellStyle name="Millares 3 3 2 2 3 4 3" xfId="11366"/>
    <cellStyle name="Millares 3 3 2 2 3 4 4" xfId="11367"/>
    <cellStyle name="Millares 3 3 2 2 3 5" xfId="11368"/>
    <cellStyle name="Millares 3 3 2 2 3 5 2" xfId="11369"/>
    <cellStyle name="Millares 3 3 2 2 3 5 2 2" xfId="11370"/>
    <cellStyle name="Millares 3 3 2 2 3 5 2 3" xfId="11371"/>
    <cellStyle name="Millares 3 3 2 2 3 5 3" xfId="11372"/>
    <cellStyle name="Millares 3 3 2 2 3 5 4" xfId="11373"/>
    <cellStyle name="Millares 3 3 2 2 3 6" xfId="11374"/>
    <cellStyle name="Millares 3 3 2 2 3 6 2" xfId="11375"/>
    <cellStyle name="Millares 3 3 2 2 3 6 3" xfId="11376"/>
    <cellStyle name="Millares 3 3 2 2 3 7" xfId="11377"/>
    <cellStyle name="Millares 3 3 2 2 3 8" xfId="11378"/>
    <cellStyle name="Millares 3 3 2 2 4" xfId="11379"/>
    <cellStyle name="Millares 3 3 2 2 4 2" xfId="11380"/>
    <cellStyle name="Millares 3 3 2 2 4 2 2" xfId="11381"/>
    <cellStyle name="Millares 3 3 2 2 4 2 2 2" xfId="11382"/>
    <cellStyle name="Millares 3 3 2 2 4 2 2 3" xfId="11383"/>
    <cellStyle name="Millares 3 3 2 2 4 2 3" xfId="11384"/>
    <cellStyle name="Millares 3 3 2 2 4 2 4" xfId="11385"/>
    <cellStyle name="Millares 3 3 2 2 4 3" xfId="11386"/>
    <cellStyle name="Millares 3 3 2 2 4 3 2" xfId="11387"/>
    <cellStyle name="Millares 3 3 2 2 4 3 3" xfId="11388"/>
    <cellStyle name="Millares 3 3 2 2 4 4" xfId="11389"/>
    <cellStyle name="Millares 3 3 2 2 4 5" xfId="11390"/>
    <cellStyle name="Millares 3 3 2 2 5" xfId="11391"/>
    <cellStyle name="Millares 3 3 2 2 5 2" xfId="11392"/>
    <cellStyle name="Millares 3 3 2 2 5 2 2" xfId="11393"/>
    <cellStyle name="Millares 3 3 2 2 5 2 3" xfId="11394"/>
    <cellStyle name="Millares 3 3 2 2 5 3" xfId="11395"/>
    <cellStyle name="Millares 3 3 2 2 5 4" xfId="11396"/>
    <cellStyle name="Millares 3 3 2 2 6" xfId="11397"/>
    <cellStyle name="Millares 3 3 2 2 6 2" xfId="11398"/>
    <cellStyle name="Millares 3 3 2 2 6 2 2" xfId="11399"/>
    <cellStyle name="Millares 3 3 2 2 6 2 3" xfId="11400"/>
    <cellStyle name="Millares 3 3 2 2 6 3" xfId="11401"/>
    <cellStyle name="Millares 3 3 2 2 6 4" xfId="11402"/>
    <cellStyle name="Millares 3 3 2 2 7" xfId="11403"/>
    <cellStyle name="Millares 3 3 2 2 7 2" xfId="11404"/>
    <cellStyle name="Millares 3 3 2 2 7 2 2" xfId="11405"/>
    <cellStyle name="Millares 3 3 2 2 7 2 3" xfId="11406"/>
    <cellStyle name="Millares 3 3 2 2 7 3" xfId="11407"/>
    <cellStyle name="Millares 3 3 2 2 7 4" xfId="11408"/>
    <cellStyle name="Millares 3 3 2 2 8" xfId="11409"/>
    <cellStyle name="Millares 3 3 2 2 8 2" xfId="11410"/>
    <cellStyle name="Millares 3 3 2 2 8 3" xfId="11411"/>
    <cellStyle name="Millares 3 3 2 2 9" xfId="11412"/>
    <cellStyle name="Millares 3 3 2 3" xfId="11413"/>
    <cellStyle name="Millares 3 3 2 3 2" xfId="11414"/>
    <cellStyle name="Millares 3 3 2 3 2 2" xfId="11415"/>
    <cellStyle name="Millares 3 3 2 3 2 2 2" xfId="11416"/>
    <cellStyle name="Millares 3 3 2 3 2 2 2 2" xfId="11417"/>
    <cellStyle name="Millares 3 3 2 3 2 2 2 2 2" xfId="11418"/>
    <cellStyle name="Millares 3 3 2 3 2 2 2 2 3" xfId="11419"/>
    <cellStyle name="Millares 3 3 2 3 2 2 2 3" xfId="11420"/>
    <cellStyle name="Millares 3 3 2 3 2 2 2 4" xfId="11421"/>
    <cellStyle name="Millares 3 3 2 3 2 2 3" xfId="11422"/>
    <cellStyle name="Millares 3 3 2 3 2 2 3 2" xfId="11423"/>
    <cellStyle name="Millares 3 3 2 3 2 2 3 3" xfId="11424"/>
    <cellStyle name="Millares 3 3 2 3 2 2 4" xfId="11425"/>
    <cellStyle name="Millares 3 3 2 3 2 2 5" xfId="11426"/>
    <cellStyle name="Millares 3 3 2 3 2 3" xfId="11427"/>
    <cellStyle name="Millares 3 3 2 3 2 3 2" xfId="11428"/>
    <cellStyle name="Millares 3 3 2 3 2 3 2 2" xfId="11429"/>
    <cellStyle name="Millares 3 3 2 3 2 3 2 3" xfId="11430"/>
    <cellStyle name="Millares 3 3 2 3 2 3 3" xfId="11431"/>
    <cellStyle name="Millares 3 3 2 3 2 3 4" xfId="11432"/>
    <cellStyle name="Millares 3 3 2 3 2 4" xfId="11433"/>
    <cellStyle name="Millares 3 3 2 3 2 4 2" xfId="11434"/>
    <cellStyle name="Millares 3 3 2 3 2 4 2 2" xfId="11435"/>
    <cellStyle name="Millares 3 3 2 3 2 4 2 3" xfId="11436"/>
    <cellStyle name="Millares 3 3 2 3 2 4 3" xfId="11437"/>
    <cellStyle name="Millares 3 3 2 3 2 4 4" xfId="11438"/>
    <cellStyle name="Millares 3 3 2 3 2 5" xfId="11439"/>
    <cellStyle name="Millares 3 3 2 3 2 5 2" xfId="11440"/>
    <cellStyle name="Millares 3 3 2 3 2 5 2 2" xfId="11441"/>
    <cellStyle name="Millares 3 3 2 3 2 5 2 3" xfId="11442"/>
    <cellStyle name="Millares 3 3 2 3 2 5 3" xfId="11443"/>
    <cellStyle name="Millares 3 3 2 3 2 5 4" xfId="11444"/>
    <cellStyle name="Millares 3 3 2 3 2 6" xfId="11445"/>
    <cellStyle name="Millares 3 3 2 3 2 6 2" xfId="11446"/>
    <cellStyle name="Millares 3 3 2 3 2 6 3" xfId="11447"/>
    <cellStyle name="Millares 3 3 2 3 2 7" xfId="11448"/>
    <cellStyle name="Millares 3 3 2 3 2 8" xfId="11449"/>
    <cellStyle name="Millares 3 3 2 3 3" xfId="11450"/>
    <cellStyle name="Millares 3 3 2 3 3 2" xfId="11451"/>
    <cellStyle name="Millares 3 3 2 3 3 2 2" xfId="11452"/>
    <cellStyle name="Millares 3 3 2 3 3 2 2 2" xfId="11453"/>
    <cellStyle name="Millares 3 3 2 3 3 2 2 3" xfId="11454"/>
    <cellStyle name="Millares 3 3 2 3 3 2 3" xfId="11455"/>
    <cellStyle name="Millares 3 3 2 3 3 2 4" xfId="11456"/>
    <cellStyle name="Millares 3 3 2 3 3 3" xfId="11457"/>
    <cellStyle name="Millares 3 3 2 3 3 3 2" xfId="11458"/>
    <cellStyle name="Millares 3 3 2 3 3 3 3" xfId="11459"/>
    <cellStyle name="Millares 3 3 2 3 3 4" xfId="11460"/>
    <cellStyle name="Millares 3 3 2 3 3 5" xfId="11461"/>
    <cellStyle name="Millares 3 3 2 3 4" xfId="11462"/>
    <cellStyle name="Millares 3 3 2 3 4 2" xfId="11463"/>
    <cellStyle name="Millares 3 3 2 3 4 2 2" xfId="11464"/>
    <cellStyle name="Millares 3 3 2 3 4 2 3" xfId="11465"/>
    <cellStyle name="Millares 3 3 2 3 4 3" xfId="11466"/>
    <cellStyle name="Millares 3 3 2 3 4 4" xfId="11467"/>
    <cellStyle name="Millares 3 3 2 3 5" xfId="11468"/>
    <cellStyle name="Millares 3 3 2 3 5 2" xfId="11469"/>
    <cellStyle name="Millares 3 3 2 3 5 2 2" xfId="11470"/>
    <cellStyle name="Millares 3 3 2 3 5 2 3" xfId="11471"/>
    <cellStyle name="Millares 3 3 2 3 5 3" xfId="11472"/>
    <cellStyle name="Millares 3 3 2 3 5 4" xfId="11473"/>
    <cellStyle name="Millares 3 3 2 3 6" xfId="11474"/>
    <cellStyle name="Millares 3 3 2 3 6 2" xfId="11475"/>
    <cellStyle name="Millares 3 3 2 3 6 2 2" xfId="11476"/>
    <cellStyle name="Millares 3 3 2 3 6 2 3" xfId="11477"/>
    <cellStyle name="Millares 3 3 2 3 6 3" xfId="11478"/>
    <cellStyle name="Millares 3 3 2 3 6 4" xfId="11479"/>
    <cellStyle name="Millares 3 3 2 3 7" xfId="11480"/>
    <cellStyle name="Millares 3 3 2 3 7 2" xfId="11481"/>
    <cellStyle name="Millares 3 3 2 3 7 3" xfId="11482"/>
    <cellStyle name="Millares 3 3 2 3 8" xfId="11483"/>
    <cellStyle name="Millares 3 3 2 3 9" xfId="11484"/>
    <cellStyle name="Millares 3 3 2 4" xfId="11485"/>
    <cellStyle name="Millares 3 3 2 4 2" xfId="11486"/>
    <cellStyle name="Millares 3 3 2 4 2 2" xfId="11487"/>
    <cellStyle name="Millares 3 3 2 4 2 2 2" xfId="11488"/>
    <cellStyle name="Millares 3 3 2 4 2 2 2 2" xfId="11489"/>
    <cellStyle name="Millares 3 3 2 4 2 2 2 2 2" xfId="11490"/>
    <cellStyle name="Millares 3 3 2 4 2 2 2 2 3" xfId="11491"/>
    <cellStyle name="Millares 3 3 2 4 2 2 2 3" xfId="11492"/>
    <cellStyle name="Millares 3 3 2 4 2 2 2 4" xfId="11493"/>
    <cellStyle name="Millares 3 3 2 4 2 2 3" xfId="11494"/>
    <cellStyle name="Millares 3 3 2 4 2 2 3 2" xfId="11495"/>
    <cellStyle name="Millares 3 3 2 4 2 2 3 3" xfId="11496"/>
    <cellStyle name="Millares 3 3 2 4 2 2 4" xfId="11497"/>
    <cellStyle name="Millares 3 3 2 4 2 2 5" xfId="11498"/>
    <cellStyle name="Millares 3 3 2 4 2 3" xfId="11499"/>
    <cellStyle name="Millares 3 3 2 4 2 3 2" xfId="11500"/>
    <cellStyle name="Millares 3 3 2 4 2 3 2 2" xfId="11501"/>
    <cellStyle name="Millares 3 3 2 4 2 3 2 3" xfId="11502"/>
    <cellStyle name="Millares 3 3 2 4 2 3 3" xfId="11503"/>
    <cellStyle name="Millares 3 3 2 4 2 3 4" xfId="11504"/>
    <cellStyle name="Millares 3 3 2 4 2 4" xfId="11505"/>
    <cellStyle name="Millares 3 3 2 4 2 4 2" xfId="11506"/>
    <cellStyle name="Millares 3 3 2 4 2 4 2 2" xfId="11507"/>
    <cellStyle name="Millares 3 3 2 4 2 4 2 3" xfId="11508"/>
    <cellStyle name="Millares 3 3 2 4 2 4 3" xfId="11509"/>
    <cellStyle name="Millares 3 3 2 4 2 4 4" xfId="11510"/>
    <cellStyle name="Millares 3 3 2 4 2 5" xfId="11511"/>
    <cellStyle name="Millares 3 3 2 4 2 5 2" xfId="11512"/>
    <cellStyle name="Millares 3 3 2 4 2 5 2 2" xfId="11513"/>
    <cellStyle name="Millares 3 3 2 4 2 5 2 3" xfId="11514"/>
    <cellStyle name="Millares 3 3 2 4 2 5 3" xfId="11515"/>
    <cellStyle name="Millares 3 3 2 4 2 5 4" xfId="11516"/>
    <cellStyle name="Millares 3 3 2 4 2 6" xfId="11517"/>
    <cellStyle name="Millares 3 3 2 4 2 6 2" xfId="11518"/>
    <cellStyle name="Millares 3 3 2 4 2 6 3" xfId="11519"/>
    <cellStyle name="Millares 3 3 2 4 2 7" xfId="11520"/>
    <cellStyle name="Millares 3 3 2 4 2 8" xfId="11521"/>
    <cellStyle name="Millares 3 3 2 4 3" xfId="11522"/>
    <cellStyle name="Millares 3 3 2 4 3 2" xfId="11523"/>
    <cellStyle name="Millares 3 3 2 4 3 2 2" xfId="11524"/>
    <cellStyle name="Millares 3 3 2 4 3 2 2 2" xfId="11525"/>
    <cellStyle name="Millares 3 3 2 4 3 2 2 3" xfId="11526"/>
    <cellStyle name="Millares 3 3 2 4 3 2 3" xfId="11527"/>
    <cellStyle name="Millares 3 3 2 4 3 2 4" xfId="11528"/>
    <cellStyle name="Millares 3 3 2 4 3 3" xfId="11529"/>
    <cellStyle name="Millares 3 3 2 4 3 3 2" xfId="11530"/>
    <cellStyle name="Millares 3 3 2 4 3 3 3" xfId="11531"/>
    <cellStyle name="Millares 3 3 2 4 3 4" xfId="11532"/>
    <cellStyle name="Millares 3 3 2 4 3 5" xfId="11533"/>
    <cellStyle name="Millares 3 3 2 4 4" xfId="11534"/>
    <cellStyle name="Millares 3 3 2 4 4 2" xfId="11535"/>
    <cellStyle name="Millares 3 3 2 4 4 2 2" xfId="11536"/>
    <cellStyle name="Millares 3 3 2 4 4 2 3" xfId="11537"/>
    <cellStyle name="Millares 3 3 2 4 4 3" xfId="11538"/>
    <cellStyle name="Millares 3 3 2 4 4 4" xfId="11539"/>
    <cellStyle name="Millares 3 3 2 4 5" xfId="11540"/>
    <cellStyle name="Millares 3 3 2 4 5 2" xfId="11541"/>
    <cellStyle name="Millares 3 3 2 4 5 2 2" xfId="11542"/>
    <cellStyle name="Millares 3 3 2 4 5 2 3" xfId="11543"/>
    <cellStyle name="Millares 3 3 2 4 5 3" xfId="11544"/>
    <cellStyle name="Millares 3 3 2 4 5 4" xfId="11545"/>
    <cellStyle name="Millares 3 3 2 4 6" xfId="11546"/>
    <cellStyle name="Millares 3 3 2 4 6 2" xfId="11547"/>
    <cellStyle name="Millares 3 3 2 4 6 2 2" xfId="11548"/>
    <cellStyle name="Millares 3 3 2 4 6 2 3" xfId="11549"/>
    <cellStyle name="Millares 3 3 2 4 6 3" xfId="11550"/>
    <cellStyle name="Millares 3 3 2 4 6 4" xfId="11551"/>
    <cellStyle name="Millares 3 3 2 4 7" xfId="11552"/>
    <cellStyle name="Millares 3 3 2 4 7 2" xfId="11553"/>
    <cellStyle name="Millares 3 3 2 4 7 3" xfId="11554"/>
    <cellStyle name="Millares 3 3 2 4 8" xfId="11555"/>
    <cellStyle name="Millares 3 3 2 4 9" xfId="11556"/>
    <cellStyle name="Millares 3 3 2 5" xfId="11557"/>
    <cellStyle name="Millares 3 3 2 5 2" xfId="11558"/>
    <cellStyle name="Millares 3 3 2 5 2 2" xfId="11559"/>
    <cellStyle name="Millares 3 3 2 5 2 2 2" xfId="11560"/>
    <cellStyle name="Millares 3 3 2 5 2 2 2 2" xfId="11561"/>
    <cellStyle name="Millares 3 3 2 5 2 2 2 3" xfId="11562"/>
    <cellStyle name="Millares 3 3 2 5 2 2 3" xfId="11563"/>
    <cellStyle name="Millares 3 3 2 5 2 2 4" xfId="11564"/>
    <cellStyle name="Millares 3 3 2 5 2 3" xfId="11565"/>
    <cellStyle name="Millares 3 3 2 5 2 3 2" xfId="11566"/>
    <cellStyle name="Millares 3 3 2 5 2 3 3" xfId="11567"/>
    <cellStyle name="Millares 3 3 2 5 2 4" xfId="11568"/>
    <cellStyle name="Millares 3 3 2 5 2 5" xfId="11569"/>
    <cellStyle name="Millares 3 3 2 5 3" xfId="11570"/>
    <cellStyle name="Millares 3 3 2 5 3 2" xfId="11571"/>
    <cellStyle name="Millares 3 3 2 5 3 2 2" xfId="11572"/>
    <cellStyle name="Millares 3 3 2 5 3 2 3" xfId="11573"/>
    <cellStyle name="Millares 3 3 2 5 3 3" xfId="11574"/>
    <cellStyle name="Millares 3 3 2 5 3 4" xfId="11575"/>
    <cellStyle name="Millares 3 3 2 5 4" xfId="11576"/>
    <cellStyle name="Millares 3 3 2 5 4 2" xfId="11577"/>
    <cellStyle name="Millares 3 3 2 5 4 2 2" xfId="11578"/>
    <cellStyle name="Millares 3 3 2 5 4 2 3" xfId="11579"/>
    <cellStyle name="Millares 3 3 2 5 4 3" xfId="11580"/>
    <cellStyle name="Millares 3 3 2 5 4 4" xfId="11581"/>
    <cellStyle name="Millares 3 3 2 5 5" xfId="11582"/>
    <cellStyle name="Millares 3 3 2 5 5 2" xfId="11583"/>
    <cellStyle name="Millares 3 3 2 5 5 2 2" xfId="11584"/>
    <cellStyle name="Millares 3 3 2 5 5 2 3" xfId="11585"/>
    <cellStyle name="Millares 3 3 2 5 5 3" xfId="11586"/>
    <cellStyle name="Millares 3 3 2 5 5 4" xfId="11587"/>
    <cellStyle name="Millares 3 3 2 5 6" xfId="11588"/>
    <cellStyle name="Millares 3 3 2 5 6 2" xfId="11589"/>
    <cellStyle name="Millares 3 3 2 5 6 3" xfId="11590"/>
    <cellStyle name="Millares 3 3 2 5 7" xfId="11591"/>
    <cellStyle name="Millares 3 3 2 5 8" xfId="11592"/>
    <cellStyle name="Millares 3 3 2 6" xfId="11593"/>
    <cellStyle name="Millares 3 3 2 6 2" xfId="11594"/>
    <cellStyle name="Millares 3 3 2 6 2 2" xfId="11595"/>
    <cellStyle name="Millares 3 3 2 6 2 2 2" xfId="11596"/>
    <cellStyle name="Millares 3 3 2 6 2 2 3" xfId="11597"/>
    <cellStyle name="Millares 3 3 2 6 2 3" xfId="11598"/>
    <cellStyle name="Millares 3 3 2 6 2 4" xfId="11599"/>
    <cellStyle name="Millares 3 3 2 6 3" xfId="11600"/>
    <cellStyle name="Millares 3 3 2 6 3 2" xfId="11601"/>
    <cellStyle name="Millares 3 3 2 6 3 2 2" xfId="11602"/>
    <cellStyle name="Millares 3 3 2 6 3 2 3" xfId="11603"/>
    <cellStyle name="Millares 3 3 2 6 3 3" xfId="11604"/>
    <cellStyle name="Millares 3 3 2 6 3 4" xfId="11605"/>
    <cellStyle name="Millares 3 3 2 6 4" xfId="11606"/>
    <cellStyle name="Millares 3 3 2 6 4 2" xfId="11607"/>
    <cellStyle name="Millares 3 3 2 6 4 3" xfId="11608"/>
    <cellStyle name="Millares 3 3 2 6 5" xfId="11609"/>
    <cellStyle name="Millares 3 3 2 6 6" xfId="11610"/>
    <cellStyle name="Millares 3 3 2 7" xfId="11611"/>
    <cellStyle name="Millares 3 3 2 7 2" xfId="11612"/>
    <cellStyle name="Millares 3 3 2 7 2 2" xfId="11613"/>
    <cellStyle name="Millares 3 3 2 7 2 3" xfId="11614"/>
    <cellStyle name="Millares 3 3 2 7 3" xfId="11615"/>
    <cellStyle name="Millares 3 3 2 7 4" xfId="11616"/>
    <cellStyle name="Millares 3 3 2 8" xfId="11617"/>
    <cellStyle name="Millares 3 3 2 8 2" xfId="11618"/>
    <cellStyle name="Millares 3 3 2 8 2 2" xfId="11619"/>
    <cellStyle name="Millares 3 3 2 8 2 3" xfId="11620"/>
    <cellStyle name="Millares 3 3 2 8 3" xfId="11621"/>
    <cellStyle name="Millares 3 3 2 8 4" xfId="11622"/>
    <cellStyle name="Millares 3 3 2 9" xfId="11623"/>
    <cellStyle name="Millares 3 3 2 9 2" xfId="11624"/>
    <cellStyle name="Millares 3 3 2 9 2 2" xfId="11625"/>
    <cellStyle name="Millares 3 3 2 9 2 3" xfId="11626"/>
    <cellStyle name="Millares 3 3 2 9 3" xfId="11627"/>
    <cellStyle name="Millares 3 3 2 9 4" xfId="11628"/>
    <cellStyle name="Millares 3 3 3" xfId="11629"/>
    <cellStyle name="Millares 3 3 3 10" xfId="11630"/>
    <cellStyle name="Millares 3 3 3 2" xfId="11631"/>
    <cellStyle name="Millares 3 3 3 2 2" xfId="11632"/>
    <cellStyle name="Millares 3 3 3 2 2 2" xfId="11633"/>
    <cellStyle name="Millares 3 3 3 2 2 2 2" xfId="11634"/>
    <cellStyle name="Millares 3 3 3 2 2 2 2 2" xfId="11635"/>
    <cellStyle name="Millares 3 3 3 2 2 2 2 2 2" xfId="11636"/>
    <cellStyle name="Millares 3 3 3 2 2 2 2 2 3" xfId="11637"/>
    <cellStyle name="Millares 3 3 3 2 2 2 2 3" xfId="11638"/>
    <cellStyle name="Millares 3 3 3 2 2 2 2 4" xfId="11639"/>
    <cellStyle name="Millares 3 3 3 2 2 2 3" xfId="11640"/>
    <cellStyle name="Millares 3 3 3 2 2 2 3 2" xfId="11641"/>
    <cellStyle name="Millares 3 3 3 2 2 2 3 3" xfId="11642"/>
    <cellStyle name="Millares 3 3 3 2 2 2 4" xfId="11643"/>
    <cellStyle name="Millares 3 3 3 2 2 2 5" xfId="11644"/>
    <cellStyle name="Millares 3 3 3 2 2 3" xfId="11645"/>
    <cellStyle name="Millares 3 3 3 2 2 3 2" xfId="11646"/>
    <cellStyle name="Millares 3 3 3 2 2 3 2 2" xfId="11647"/>
    <cellStyle name="Millares 3 3 3 2 2 3 2 3" xfId="11648"/>
    <cellStyle name="Millares 3 3 3 2 2 3 3" xfId="11649"/>
    <cellStyle name="Millares 3 3 3 2 2 3 4" xfId="11650"/>
    <cellStyle name="Millares 3 3 3 2 2 4" xfId="11651"/>
    <cellStyle name="Millares 3 3 3 2 2 4 2" xfId="11652"/>
    <cellStyle name="Millares 3 3 3 2 2 4 2 2" xfId="11653"/>
    <cellStyle name="Millares 3 3 3 2 2 4 2 3" xfId="11654"/>
    <cellStyle name="Millares 3 3 3 2 2 4 3" xfId="11655"/>
    <cellStyle name="Millares 3 3 3 2 2 4 4" xfId="11656"/>
    <cellStyle name="Millares 3 3 3 2 2 5" xfId="11657"/>
    <cellStyle name="Millares 3 3 3 2 2 5 2" xfId="11658"/>
    <cellStyle name="Millares 3 3 3 2 2 5 2 2" xfId="11659"/>
    <cellStyle name="Millares 3 3 3 2 2 5 2 3" xfId="11660"/>
    <cellStyle name="Millares 3 3 3 2 2 5 3" xfId="11661"/>
    <cellStyle name="Millares 3 3 3 2 2 5 4" xfId="11662"/>
    <cellStyle name="Millares 3 3 3 2 2 6" xfId="11663"/>
    <cellStyle name="Millares 3 3 3 2 2 6 2" xfId="11664"/>
    <cellStyle name="Millares 3 3 3 2 2 6 3" xfId="11665"/>
    <cellStyle name="Millares 3 3 3 2 2 7" xfId="11666"/>
    <cellStyle name="Millares 3 3 3 2 2 8" xfId="11667"/>
    <cellStyle name="Millares 3 3 3 2 3" xfId="11668"/>
    <cellStyle name="Millares 3 3 3 2 3 2" xfId="11669"/>
    <cellStyle name="Millares 3 3 3 2 3 2 2" xfId="11670"/>
    <cellStyle name="Millares 3 3 3 2 3 2 2 2" xfId="11671"/>
    <cellStyle name="Millares 3 3 3 2 3 2 2 3" xfId="11672"/>
    <cellStyle name="Millares 3 3 3 2 3 2 3" xfId="11673"/>
    <cellStyle name="Millares 3 3 3 2 3 2 4" xfId="11674"/>
    <cellStyle name="Millares 3 3 3 2 3 3" xfId="11675"/>
    <cellStyle name="Millares 3 3 3 2 3 3 2" xfId="11676"/>
    <cellStyle name="Millares 3 3 3 2 3 3 3" xfId="11677"/>
    <cellStyle name="Millares 3 3 3 2 3 4" xfId="11678"/>
    <cellStyle name="Millares 3 3 3 2 3 5" xfId="11679"/>
    <cellStyle name="Millares 3 3 3 2 4" xfId="11680"/>
    <cellStyle name="Millares 3 3 3 2 4 2" xfId="11681"/>
    <cellStyle name="Millares 3 3 3 2 4 2 2" xfId="11682"/>
    <cellStyle name="Millares 3 3 3 2 4 2 3" xfId="11683"/>
    <cellStyle name="Millares 3 3 3 2 4 3" xfId="11684"/>
    <cellStyle name="Millares 3 3 3 2 4 4" xfId="11685"/>
    <cellStyle name="Millares 3 3 3 2 5" xfId="11686"/>
    <cellStyle name="Millares 3 3 3 2 5 2" xfId="11687"/>
    <cellStyle name="Millares 3 3 3 2 5 2 2" xfId="11688"/>
    <cellStyle name="Millares 3 3 3 2 5 2 3" xfId="11689"/>
    <cellStyle name="Millares 3 3 3 2 5 3" xfId="11690"/>
    <cellStyle name="Millares 3 3 3 2 5 4" xfId="11691"/>
    <cellStyle name="Millares 3 3 3 2 6" xfId="11692"/>
    <cellStyle name="Millares 3 3 3 2 6 2" xfId="11693"/>
    <cellStyle name="Millares 3 3 3 2 6 2 2" xfId="11694"/>
    <cellStyle name="Millares 3 3 3 2 6 2 3" xfId="11695"/>
    <cellStyle name="Millares 3 3 3 2 6 3" xfId="11696"/>
    <cellStyle name="Millares 3 3 3 2 6 4" xfId="11697"/>
    <cellStyle name="Millares 3 3 3 2 7" xfId="11698"/>
    <cellStyle name="Millares 3 3 3 2 7 2" xfId="11699"/>
    <cellStyle name="Millares 3 3 3 2 7 3" xfId="11700"/>
    <cellStyle name="Millares 3 3 3 2 8" xfId="11701"/>
    <cellStyle name="Millares 3 3 3 2 9" xfId="11702"/>
    <cellStyle name="Millares 3 3 3 3" xfId="11703"/>
    <cellStyle name="Millares 3 3 3 3 2" xfId="11704"/>
    <cellStyle name="Millares 3 3 3 3 2 2" xfId="11705"/>
    <cellStyle name="Millares 3 3 3 3 2 2 2" xfId="11706"/>
    <cellStyle name="Millares 3 3 3 3 2 2 2 2" xfId="11707"/>
    <cellStyle name="Millares 3 3 3 3 2 2 2 3" xfId="11708"/>
    <cellStyle name="Millares 3 3 3 3 2 2 3" xfId="11709"/>
    <cellStyle name="Millares 3 3 3 3 2 2 4" xfId="11710"/>
    <cellStyle name="Millares 3 3 3 3 2 3" xfId="11711"/>
    <cellStyle name="Millares 3 3 3 3 2 3 2" xfId="11712"/>
    <cellStyle name="Millares 3 3 3 3 2 3 3" xfId="11713"/>
    <cellStyle name="Millares 3 3 3 3 2 4" xfId="11714"/>
    <cellStyle name="Millares 3 3 3 3 2 5" xfId="11715"/>
    <cellStyle name="Millares 3 3 3 3 3" xfId="11716"/>
    <cellStyle name="Millares 3 3 3 3 3 2" xfId="11717"/>
    <cellStyle name="Millares 3 3 3 3 3 2 2" xfId="11718"/>
    <cellStyle name="Millares 3 3 3 3 3 2 3" xfId="11719"/>
    <cellStyle name="Millares 3 3 3 3 3 3" xfId="11720"/>
    <cellStyle name="Millares 3 3 3 3 3 4" xfId="11721"/>
    <cellStyle name="Millares 3 3 3 3 4" xfId="11722"/>
    <cellStyle name="Millares 3 3 3 3 4 2" xfId="11723"/>
    <cellStyle name="Millares 3 3 3 3 4 2 2" xfId="11724"/>
    <cellStyle name="Millares 3 3 3 3 4 2 3" xfId="11725"/>
    <cellStyle name="Millares 3 3 3 3 4 3" xfId="11726"/>
    <cellStyle name="Millares 3 3 3 3 4 4" xfId="11727"/>
    <cellStyle name="Millares 3 3 3 3 5" xfId="11728"/>
    <cellStyle name="Millares 3 3 3 3 5 2" xfId="11729"/>
    <cellStyle name="Millares 3 3 3 3 5 2 2" xfId="11730"/>
    <cellStyle name="Millares 3 3 3 3 5 2 3" xfId="11731"/>
    <cellStyle name="Millares 3 3 3 3 5 3" xfId="11732"/>
    <cellStyle name="Millares 3 3 3 3 5 4" xfId="11733"/>
    <cellStyle name="Millares 3 3 3 3 6" xfId="11734"/>
    <cellStyle name="Millares 3 3 3 3 6 2" xfId="11735"/>
    <cellStyle name="Millares 3 3 3 3 6 3" xfId="11736"/>
    <cellStyle name="Millares 3 3 3 3 7" xfId="11737"/>
    <cellStyle name="Millares 3 3 3 3 8" xfId="11738"/>
    <cellStyle name="Millares 3 3 3 4" xfId="11739"/>
    <cellStyle name="Millares 3 3 3 4 2" xfId="11740"/>
    <cellStyle name="Millares 3 3 3 4 2 2" xfId="11741"/>
    <cellStyle name="Millares 3 3 3 4 2 2 2" xfId="11742"/>
    <cellStyle name="Millares 3 3 3 4 2 2 3" xfId="11743"/>
    <cellStyle name="Millares 3 3 3 4 2 3" xfId="11744"/>
    <cellStyle name="Millares 3 3 3 4 2 4" xfId="11745"/>
    <cellStyle name="Millares 3 3 3 4 3" xfId="11746"/>
    <cellStyle name="Millares 3 3 3 4 3 2" xfId="11747"/>
    <cellStyle name="Millares 3 3 3 4 3 3" xfId="11748"/>
    <cellStyle name="Millares 3 3 3 4 4" xfId="11749"/>
    <cellStyle name="Millares 3 3 3 4 5" xfId="11750"/>
    <cellStyle name="Millares 3 3 3 5" xfId="11751"/>
    <cellStyle name="Millares 3 3 3 5 2" xfId="11752"/>
    <cellStyle name="Millares 3 3 3 5 2 2" xfId="11753"/>
    <cellStyle name="Millares 3 3 3 5 2 3" xfId="11754"/>
    <cellStyle name="Millares 3 3 3 5 3" xfId="11755"/>
    <cellStyle name="Millares 3 3 3 5 4" xfId="11756"/>
    <cellStyle name="Millares 3 3 3 6" xfId="11757"/>
    <cellStyle name="Millares 3 3 3 6 2" xfId="11758"/>
    <cellStyle name="Millares 3 3 3 6 2 2" xfId="11759"/>
    <cellStyle name="Millares 3 3 3 6 2 3" xfId="11760"/>
    <cellStyle name="Millares 3 3 3 6 3" xfId="11761"/>
    <cellStyle name="Millares 3 3 3 6 4" xfId="11762"/>
    <cellStyle name="Millares 3 3 3 7" xfId="11763"/>
    <cellStyle name="Millares 3 3 3 7 2" xfId="11764"/>
    <cellStyle name="Millares 3 3 3 7 2 2" xfId="11765"/>
    <cellStyle name="Millares 3 3 3 7 2 3" xfId="11766"/>
    <cellStyle name="Millares 3 3 3 7 3" xfId="11767"/>
    <cellStyle name="Millares 3 3 3 7 4" xfId="11768"/>
    <cellStyle name="Millares 3 3 3 8" xfId="11769"/>
    <cellStyle name="Millares 3 3 3 8 2" xfId="11770"/>
    <cellStyle name="Millares 3 3 3 8 3" xfId="11771"/>
    <cellStyle name="Millares 3 3 3 9" xfId="11772"/>
    <cellStyle name="Millares 3 3 4" xfId="11773"/>
    <cellStyle name="Millares 3 3 4 2" xfId="11774"/>
    <cellStyle name="Millares 3 3 4 2 2" xfId="11775"/>
    <cellStyle name="Millares 3 3 4 2 2 2" xfId="11776"/>
    <cellStyle name="Millares 3 3 4 2 2 2 2" xfId="11777"/>
    <cellStyle name="Millares 3 3 4 2 2 2 2 2" xfId="11778"/>
    <cellStyle name="Millares 3 3 4 2 2 2 2 3" xfId="11779"/>
    <cellStyle name="Millares 3 3 4 2 2 2 3" xfId="11780"/>
    <cellStyle name="Millares 3 3 4 2 2 2 4" xfId="11781"/>
    <cellStyle name="Millares 3 3 4 2 2 3" xfId="11782"/>
    <cellStyle name="Millares 3 3 4 2 2 3 2" xfId="11783"/>
    <cellStyle name="Millares 3 3 4 2 2 3 3" xfId="11784"/>
    <cellStyle name="Millares 3 3 4 2 2 4" xfId="11785"/>
    <cellStyle name="Millares 3 3 4 2 2 5" xfId="11786"/>
    <cellStyle name="Millares 3 3 4 2 3" xfId="11787"/>
    <cellStyle name="Millares 3 3 4 2 3 2" xfId="11788"/>
    <cellStyle name="Millares 3 3 4 2 3 2 2" xfId="11789"/>
    <cellStyle name="Millares 3 3 4 2 3 2 3" xfId="11790"/>
    <cellStyle name="Millares 3 3 4 2 3 3" xfId="11791"/>
    <cellStyle name="Millares 3 3 4 2 3 4" xfId="11792"/>
    <cellStyle name="Millares 3 3 4 2 4" xfId="11793"/>
    <cellStyle name="Millares 3 3 4 2 4 2" xfId="11794"/>
    <cellStyle name="Millares 3 3 4 2 4 2 2" xfId="11795"/>
    <cellStyle name="Millares 3 3 4 2 4 2 3" xfId="11796"/>
    <cellStyle name="Millares 3 3 4 2 4 3" xfId="11797"/>
    <cellStyle name="Millares 3 3 4 2 4 4" xfId="11798"/>
    <cellStyle name="Millares 3 3 4 2 5" xfId="11799"/>
    <cellStyle name="Millares 3 3 4 2 5 2" xfId="11800"/>
    <cellStyle name="Millares 3 3 4 2 5 2 2" xfId="11801"/>
    <cellStyle name="Millares 3 3 4 2 5 2 3" xfId="11802"/>
    <cellStyle name="Millares 3 3 4 2 5 3" xfId="11803"/>
    <cellStyle name="Millares 3 3 4 2 5 4" xfId="11804"/>
    <cellStyle name="Millares 3 3 4 2 6" xfId="11805"/>
    <cellStyle name="Millares 3 3 4 2 6 2" xfId="11806"/>
    <cellStyle name="Millares 3 3 4 2 6 3" xfId="11807"/>
    <cellStyle name="Millares 3 3 4 2 7" xfId="11808"/>
    <cellStyle name="Millares 3 3 4 2 8" xfId="11809"/>
    <cellStyle name="Millares 3 3 4 3" xfId="11810"/>
    <cellStyle name="Millares 3 3 4 3 2" xfId="11811"/>
    <cellStyle name="Millares 3 3 4 3 2 2" xfId="11812"/>
    <cellStyle name="Millares 3 3 4 3 2 2 2" xfId="11813"/>
    <cellStyle name="Millares 3 3 4 3 2 2 3" xfId="11814"/>
    <cellStyle name="Millares 3 3 4 3 2 3" xfId="11815"/>
    <cellStyle name="Millares 3 3 4 3 2 4" xfId="11816"/>
    <cellStyle name="Millares 3 3 4 3 3" xfId="11817"/>
    <cellStyle name="Millares 3 3 4 3 3 2" xfId="11818"/>
    <cellStyle name="Millares 3 3 4 3 3 3" xfId="11819"/>
    <cellStyle name="Millares 3 3 4 3 4" xfId="11820"/>
    <cellStyle name="Millares 3 3 4 3 5" xfId="11821"/>
    <cellStyle name="Millares 3 3 4 4" xfId="11822"/>
    <cellStyle name="Millares 3 3 4 4 2" xfId="11823"/>
    <cellStyle name="Millares 3 3 4 4 2 2" xfId="11824"/>
    <cellStyle name="Millares 3 3 4 4 2 3" xfId="11825"/>
    <cellStyle name="Millares 3 3 4 4 3" xfId="11826"/>
    <cellStyle name="Millares 3 3 4 4 4" xfId="11827"/>
    <cellStyle name="Millares 3 3 4 5" xfId="11828"/>
    <cellStyle name="Millares 3 3 4 5 2" xfId="11829"/>
    <cellStyle name="Millares 3 3 4 5 2 2" xfId="11830"/>
    <cellStyle name="Millares 3 3 4 5 2 3" xfId="11831"/>
    <cellStyle name="Millares 3 3 4 5 3" xfId="11832"/>
    <cellStyle name="Millares 3 3 4 5 4" xfId="11833"/>
    <cellStyle name="Millares 3 3 4 6" xfId="11834"/>
    <cellStyle name="Millares 3 3 4 6 2" xfId="11835"/>
    <cellStyle name="Millares 3 3 4 6 2 2" xfId="11836"/>
    <cellStyle name="Millares 3 3 4 6 2 3" xfId="11837"/>
    <cellStyle name="Millares 3 3 4 6 3" xfId="11838"/>
    <cellStyle name="Millares 3 3 4 6 4" xfId="11839"/>
    <cellStyle name="Millares 3 3 4 7" xfId="11840"/>
    <cellStyle name="Millares 3 3 4 7 2" xfId="11841"/>
    <cellStyle name="Millares 3 3 4 7 3" xfId="11842"/>
    <cellStyle name="Millares 3 3 4 8" xfId="11843"/>
    <cellStyle name="Millares 3 3 4 9" xfId="11844"/>
    <cellStyle name="Millares 3 3 5" xfId="11845"/>
    <cellStyle name="Millares 3 3 5 2" xfId="11846"/>
    <cellStyle name="Millares 3 3 5 2 2" xfId="11847"/>
    <cellStyle name="Millares 3 3 5 2 2 2" xfId="11848"/>
    <cellStyle name="Millares 3 3 5 2 2 2 2" xfId="11849"/>
    <cellStyle name="Millares 3 3 5 2 2 2 2 2" xfId="11850"/>
    <cellStyle name="Millares 3 3 5 2 2 2 2 3" xfId="11851"/>
    <cellStyle name="Millares 3 3 5 2 2 2 3" xfId="11852"/>
    <cellStyle name="Millares 3 3 5 2 2 2 4" xfId="11853"/>
    <cellStyle name="Millares 3 3 5 2 2 3" xfId="11854"/>
    <cellStyle name="Millares 3 3 5 2 2 3 2" xfId="11855"/>
    <cellStyle name="Millares 3 3 5 2 2 3 3" xfId="11856"/>
    <cellStyle name="Millares 3 3 5 2 2 4" xfId="11857"/>
    <cellStyle name="Millares 3 3 5 2 2 5" xfId="11858"/>
    <cellStyle name="Millares 3 3 5 2 3" xfId="11859"/>
    <cellStyle name="Millares 3 3 5 2 3 2" xfId="11860"/>
    <cellStyle name="Millares 3 3 5 2 3 2 2" xfId="11861"/>
    <cellStyle name="Millares 3 3 5 2 3 2 3" xfId="11862"/>
    <cellStyle name="Millares 3 3 5 2 3 3" xfId="11863"/>
    <cellStyle name="Millares 3 3 5 2 3 4" xfId="11864"/>
    <cellStyle name="Millares 3 3 5 2 4" xfId="11865"/>
    <cellStyle name="Millares 3 3 5 2 4 2" xfId="11866"/>
    <cellStyle name="Millares 3 3 5 2 4 2 2" xfId="11867"/>
    <cellStyle name="Millares 3 3 5 2 4 2 3" xfId="11868"/>
    <cellStyle name="Millares 3 3 5 2 4 3" xfId="11869"/>
    <cellStyle name="Millares 3 3 5 2 4 4" xfId="11870"/>
    <cellStyle name="Millares 3 3 5 2 5" xfId="11871"/>
    <cellStyle name="Millares 3 3 5 2 5 2" xfId="11872"/>
    <cellStyle name="Millares 3 3 5 2 5 2 2" xfId="11873"/>
    <cellStyle name="Millares 3 3 5 2 5 2 3" xfId="11874"/>
    <cellStyle name="Millares 3 3 5 2 5 3" xfId="11875"/>
    <cellStyle name="Millares 3 3 5 2 5 4" xfId="11876"/>
    <cellStyle name="Millares 3 3 5 2 6" xfId="11877"/>
    <cellStyle name="Millares 3 3 5 2 6 2" xfId="11878"/>
    <cellStyle name="Millares 3 3 5 2 6 3" xfId="11879"/>
    <cellStyle name="Millares 3 3 5 2 7" xfId="11880"/>
    <cellStyle name="Millares 3 3 5 2 8" xfId="11881"/>
    <cellStyle name="Millares 3 3 5 3" xfId="11882"/>
    <cellStyle name="Millares 3 3 5 3 2" xfId="11883"/>
    <cellStyle name="Millares 3 3 5 3 2 2" xfId="11884"/>
    <cellStyle name="Millares 3 3 5 3 2 2 2" xfId="11885"/>
    <cellStyle name="Millares 3 3 5 3 2 2 3" xfId="11886"/>
    <cellStyle name="Millares 3 3 5 3 2 3" xfId="11887"/>
    <cellStyle name="Millares 3 3 5 3 2 4" xfId="11888"/>
    <cellStyle name="Millares 3 3 5 3 3" xfId="11889"/>
    <cellStyle name="Millares 3 3 5 3 3 2" xfId="11890"/>
    <cellStyle name="Millares 3 3 5 3 3 3" xfId="11891"/>
    <cellStyle name="Millares 3 3 5 3 4" xfId="11892"/>
    <cellStyle name="Millares 3 3 5 3 5" xfId="11893"/>
    <cellStyle name="Millares 3 3 5 4" xfId="11894"/>
    <cellStyle name="Millares 3 3 5 4 2" xfId="11895"/>
    <cellStyle name="Millares 3 3 5 4 2 2" xfId="11896"/>
    <cellStyle name="Millares 3 3 5 4 2 3" xfId="11897"/>
    <cellStyle name="Millares 3 3 5 4 3" xfId="11898"/>
    <cellStyle name="Millares 3 3 5 4 4" xfId="11899"/>
    <cellStyle name="Millares 3 3 5 5" xfId="11900"/>
    <cellStyle name="Millares 3 3 5 5 2" xfId="11901"/>
    <cellStyle name="Millares 3 3 5 5 2 2" xfId="11902"/>
    <cellStyle name="Millares 3 3 5 5 2 3" xfId="11903"/>
    <cellStyle name="Millares 3 3 5 5 3" xfId="11904"/>
    <cellStyle name="Millares 3 3 5 5 4" xfId="11905"/>
    <cellStyle name="Millares 3 3 5 6" xfId="11906"/>
    <cellStyle name="Millares 3 3 5 6 2" xfId="11907"/>
    <cellStyle name="Millares 3 3 5 6 2 2" xfId="11908"/>
    <cellStyle name="Millares 3 3 5 6 2 3" xfId="11909"/>
    <cellStyle name="Millares 3 3 5 6 3" xfId="11910"/>
    <cellStyle name="Millares 3 3 5 6 4" xfId="11911"/>
    <cellStyle name="Millares 3 3 5 7" xfId="11912"/>
    <cellStyle name="Millares 3 3 5 7 2" xfId="11913"/>
    <cellStyle name="Millares 3 3 5 7 3" xfId="11914"/>
    <cellStyle name="Millares 3 3 5 8" xfId="11915"/>
    <cellStyle name="Millares 3 3 5 9" xfId="11916"/>
    <cellStyle name="Millares 3 3 6" xfId="11917"/>
    <cellStyle name="Millares 3 3 6 2" xfId="11918"/>
    <cellStyle name="Millares 3 3 6 2 2" xfId="11919"/>
    <cellStyle name="Millares 3 3 6 2 2 2" xfId="11920"/>
    <cellStyle name="Millares 3 3 6 2 2 2 2" xfId="11921"/>
    <cellStyle name="Millares 3 3 6 2 2 2 3" xfId="11922"/>
    <cellStyle name="Millares 3 3 6 2 2 3" xfId="11923"/>
    <cellStyle name="Millares 3 3 6 2 2 4" xfId="11924"/>
    <cellStyle name="Millares 3 3 6 2 3" xfId="11925"/>
    <cellStyle name="Millares 3 3 6 2 3 2" xfId="11926"/>
    <cellStyle name="Millares 3 3 6 2 3 3" xfId="11927"/>
    <cellStyle name="Millares 3 3 6 2 4" xfId="11928"/>
    <cellStyle name="Millares 3 3 6 2 5" xfId="11929"/>
    <cellStyle name="Millares 3 3 6 3" xfId="11930"/>
    <cellStyle name="Millares 3 3 6 3 2" xfId="11931"/>
    <cellStyle name="Millares 3 3 6 3 2 2" xfId="11932"/>
    <cellStyle name="Millares 3 3 6 3 2 3" xfId="11933"/>
    <cellStyle name="Millares 3 3 6 3 3" xfId="11934"/>
    <cellStyle name="Millares 3 3 6 3 4" xfId="11935"/>
    <cellStyle name="Millares 3 3 6 4" xfId="11936"/>
    <cellStyle name="Millares 3 3 6 4 2" xfId="11937"/>
    <cellStyle name="Millares 3 3 6 4 2 2" xfId="11938"/>
    <cellStyle name="Millares 3 3 6 4 2 3" xfId="11939"/>
    <cellStyle name="Millares 3 3 6 4 3" xfId="11940"/>
    <cellStyle name="Millares 3 3 6 4 4" xfId="11941"/>
    <cellStyle name="Millares 3 3 6 5" xfId="11942"/>
    <cellStyle name="Millares 3 3 6 5 2" xfId="11943"/>
    <cellStyle name="Millares 3 3 6 5 2 2" xfId="11944"/>
    <cellStyle name="Millares 3 3 6 5 2 3" xfId="11945"/>
    <cellStyle name="Millares 3 3 6 5 3" xfId="11946"/>
    <cellStyle name="Millares 3 3 6 5 4" xfId="11947"/>
    <cellStyle name="Millares 3 3 6 6" xfId="11948"/>
    <cellStyle name="Millares 3 3 6 6 2" xfId="11949"/>
    <cellStyle name="Millares 3 3 6 6 3" xfId="11950"/>
    <cellStyle name="Millares 3 3 6 7" xfId="11951"/>
    <cellStyle name="Millares 3 3 6 8" xfId="11952"/>
    <cellStyle name="Millares 3 3 7" xfId="11953"/>
    <cellStyle name="Millares 3 3 7 2" xfId="11954"/>
    <cellStyle name="Millares 3 3 7 2 2" xfId="11955"/>
    <cellStyle name="Millares 3 3 7 2 2 2" xfId="11956"/>
    <cellStyle name="Millares 3 3 7 2 2 3" xfId="11957"/>
    <cellStyle name="Millares 3 3 7 2 3" xfId="11958"/>
    <cellStyle name="Millares 3 3 7 2 4" xfId="11959"/>
    <cellStyle name="Millares 3 3 7 3" xfId="11960"/>
    <cellStyle name="Millares 3 3 7 3 2" xfId="11961"/>
    <cellStyle name="Millares 3 3 7 3 2 2" xfId="11962"/>
    <cellStyle name="Millares 3 3 7 3 2 3" xfId="11963"/>
    <cellStyle name="Millares 3 3 7 3 3" xfId="11964"/>
    <cellStyle name="Millares 3 3 7 3 4" xfId="11965"/>
    <cellStyle name="Millares 3 3 7 4" xfId="11966"/>
    <cellStyle name="Millares 3 3 7 4 2" xfId="11967"/>
    <cellStyle name="Millares 3 3 7 4 3" xfId="11968"/>
    <cellStyle name="Millares 3 3 7 5" xfId="11969"/>
    <cellStyle name="Millares 3 3 7 6" xfId="11970"/>
    <cellStyle name="Millares 3 3 8" xfId="11971"/>
    <cellStyle name="Millares 3 3 8 2" xfId="11972"/>
    <cellStyle name="Millares 3 3 8 2 2" xfId="11973"/>
    <cellStyle name="Millares 3 3 8 2 3" xfId="11974"/>
    <cellStyle name="Millares 3 3 8 3" xfId="11975"/>
    <cellStyle name="Millares 3 3 8 4" xfId="11976"/>
    <cellStyle name="Millares 3 3 9" xfId="11977"/>
    <cellStyle name="Millares 3 3 9 2" xfId="11978"/>
    <cellStyle name="Millares 3 3 9 2 2" xfId="11979"/>
    <cellStyle name="Millares 3 3 9 2 3" xfId="11980"/>
    <cellStyle name="Millares 3 3 9 3" xfId="11981"/>
    <cellStyle name="Millares 3 3 9 4" xfId="11982"/>
    <cellStyle name="Millares 3 4 2" xfId="11983"/>
    <cellStyle name="Millares 3 4 2 10" xfId="11984"/>
    <cellStyle name="Millares 3 4 2 10 2" xfId="11985"/>
    <cellStyle name="Millares 3 4 2 10 2 2" xfId="11986"/>
    <cellStyle name="Millares 3 4 2 10 2 3" xfId="11987"/>
    <cellStyle name="Millares 3 4 2 10 3" xfId="11988"/>
    <cellStyle name="Millares 3 4 2 10 4" xfId="11989"/>
    <cellStyle name="Millares 3 4 2 11" xfId="11990"/>
    <cellStyle name="Millares 3 4 2 11 2" xfId="11991"/>
    <cellStyle name="Millares 3 4 2 11 3" xfId="11992"/>
    <cellStyle name="Millares 3 4 2 12" xfId="11993"/>
    <cellStyle name="Millares 3 4 2 13" xfId="11994"/>
    <cellStyle name="Millares 3 4 2 2" xfId="11995"/>
    <cellStyle name="Millares 3 4 2 2 10" xfId="11996"/>
    <cellStyle name="Millares 3 4 2 2 2" xfId="11997"/>
    <cellStyle name="Millares 3 4 2 2 2 2" xfId="11998"/>
    <cellStyle name="Millares 3 4 2 2 2 2 2" xfId="11999"/>
    <cellStyle name="Millares 3 4 2 2 2 2 2 2" xfId="12000"/>
    <cellStyle name="Millares 3 4 2 2 2 2 2 2 2" xfId="12001"/>
    <cellStyle name="Millares 3 4 2 2 2 2 2 2 2 2" xfId="12002"/>
    <cellStyle name="Millares 3 4 2 2 2 2 2 2 2 3" xfId="12003"/>
    <cellStyle name="Millares 3 4 2 2 2 2 2 2 3" xfId="12004"/>
    <cellStyle name="Millares 3 4 2 2 2 2 2 2 4" xfId="12005"/>
    <cellStyle name="Millares 3 4 2 2 2 2 2 3" xfId="12006"/>
    <cellStyle name="Millares 3 4 2 2 2 2 2 3 2" xfId="12007"/>
    <cellStyle name="Millares 3 4 2 2 2 2 2 3 3" xfId="12008"/>
    <cellStyle name="Millares 3 4 2 2 2 2 2 4" xfId="12009"/>
    <cellStyle name="Millares 3 4 2 2 2 2 2 5" xfId="12010"/>
    <cellStyle name="Millares 3 4 2 2 2 2 3" xfId="12011"/>
    <cellStyle name="Millares 3 4 2 2 2 2 3 2" xfId="12012"/>
    <cellStyle name="Millares 3 4 2 2 2 2 3 2 2" xfId="12013"/>
    <cellStyle name="Millares 3 4 2 2 2 2 3 2 3" xfId="12014"/>
    <cellStyle name="Millares 3 4 2 2 2 2 3 3" xfId="12015"/>
    <cellStyle name="Millares 3 4 2 2 2 2 3 4" xfId="12016"/>
    <cellStyle name="Millares 3 4 2 2 2 2 4" xfId="12017"/>
    <cellStyle name="Millares 3 4 2 2 2 2 4 2" xfId="12018"/>
    <cellStyle name="Millares 3 4 2 2 2 2 4 2 2" xfId="12019"/>
    <cellStyle name="Millares 3 4 2 2 2 2 4 2 3" xfId="12020"/>
    <cellStyle name="Millares 3 4 2 2 2 2 4 3" xfId="12021"/>
    <cellStyle name="Millares 3 4 2 2 2 2 4 4" xfId="12022"/>
    <cellStyle name="Millares 3 4 2 2 2 2 5" xfId="12023"/>
    <cellStyle name="Millares 3 4 2 2 2 2 5 2" xfId="12024"/>
    <cellStyle name="Millares 3 4 2 2 2 2 5 2 2" xfId="12025"/>
    <cellStyle name="Millares 3 4 2 2 2 2 5 2 3" xfId="12026"/>
    <cellStyle name="Millares 3 4 2 2 2 2 5 3" xfId="12027"/>
    <cellStyle name="Millares 3 4 2 2 2 2 5 4" xfId="12028"/>
    <cellStyle name="Millares 3 4 2 2 2 2 6" xfId="12029"/>
    <cellStyle name="Millares 3 4 2 2 2 2 6 2" xfId="12030"/>
    <cellStyle name="Millares 3 4 2 2 2 2 6 3" xfId="12031"/>
    <cellStyle name="Millares 3 4 2 2 2 2 7" xfId="12032"/>
    <cellStyle name="Millares 3 4 2 2 2 2 8" xfId="12033"/>
    <cellStyle name="Millares 3 4 2 2 2 3" xfId="12034"/>
    <cellStyle name="Millares 3 4 2 2 2 3 2" xfId="12035"/>
    <cellStyle name="Millares 3 4 2 2 2 3 2 2" xfId="12036"/>
    <cellStyle name="Millares 3 4 2 2 2 3 2 2 2" xfId="12037"/>
    <cellStyle name="Millares 3 4 2 2 2 3 2 2 3" xfId="12038"/>
    <cellStyle name="Millares 3 4 2 2 2 3 2 3" xfId="12039"/>
    <cellStyle name="Millares 3 4 2 2 2 3 2 4" xfId="12040"/>
    <cellStyle name="Millares 3 4 2 2 2 3 3" xfId="12041"/>
    <cellStyle name="Millares 3 4 2 2 2 3 3 2" xfId="12042"/>
    <cellStyle name="Millares 3 4 2 2 2 3 3 3" xfId="12043"/>
    <cellStyle name="Millares 3 4 2 2 2 3 4" xfId="12044"/>
    <cellStyle name="Millares 3 4 2 2 2 3 5" xfId="12045"/>
    <cellStyle name="Millares 3 4 2 2 2 4" xfId="12046"/>
    <cellStyle name="Millares 3 4 2 2 2 4 2" xfId="12047"/>
    <cellStyle name="Millares 3 4 2 2 2 4 2 2" xfId="12048"/>
    <cellStyle name="Millares 3 4 2 2 2 4 2 3" xfId="12049"/>
    <cellStyle name="Millares 3 4 2 2 2 4 3" xfId="12050"/>
    <cellStyle name="Millares 3 4 2 2 2 4 4" xfId="12051"/>
    <cellStyle name="Millares 3 4 2 2 2 5" xfId="12052"/>
    <cellStyle name="Millares 3 4 2 2 2 5 2" xfId="12053"/>
    <cellStyle name="Millares 3 4 2 2 2 5 2 2" xfId="12054"/>
    <cellStyle name="Millares 3 4 2 2 2 5 2 3" xfId="12055"/>
    <cellStyle name="Millares 3 4 2 2 2 5 3" xfId="12056"/>
    <cellStyle name="Millares 3 4 2 2 2 5 4" xfId="12057"/>
    <cellStyle name="Millares 3 4 2 2 2 6" xfId="12058"/>
    <cellStyle name="Millares 3 4 2 2 2 6 2" xfId="12059"/>
    <cellStyle name="Millares 3 4 2 2 2 6 2 2" xfId="12060"/>
    <cellStyle name="Millares 3 4 2 2 2 6 2 3" xfId="12061"/>
    <cellStyle name="Millares 3 4 2 2 2 6 3" xfId="12062"/>
    <cellStyle name="Millares 3 4 2 2 2 6 4" xfId="12063"/>
    <cellStyle name="Millares 3 4 2 2 2 7" xfId="12064"/>
    <cellStyle name="Millares 3 4 2 2 2 7 2" xfId="12065"/>
    <cellStyle name="Millares 3 4 2 2 2 7 3" xfId="12066"/>
    <cellStyle name="Millares 3 4 2 2 2 8" xfId="12067"/>
    <cellStyle name="Millares 3 4 2 2 2 9" xfId="12068"/>
    <cellStyle name="Millares 3 4 2 2 3" xfId="12069"/>
    <cellStyle name="Millares 3 4 2 2 3 2" xfId="12070"/>
    <cellStyle name="Millares 3 4 2 2 3 2 2" xfId="12071"/>
    <cellStyle name="Millares 3 4 2 2 3 2 2 2" xfId="12072"/>
    <cellStyle name="Millares 3 4 2 2 3 2 2 2 2" xfId="12073"/>
    <cellStyle name="Millares 3 4 2 2 3 2 2 2 3" xfId="12074"/>
    <cellStyle name="Millares 3 4 2 2 3 2 2 3" xfId="12075"/>
    <cellStyle name="Millares 3 4 2 2 3 2 2 4" xfId="12076"/>
    <cellStyle name="Millares 3 4 2 2 3 2 3" xfId="12077"/>
    <cellStyle name="Millares 3 4 2 2 3 2 3 2" xfId="12078"/>
    <cellStyle name="Millares 3 4 2 2 3 2 3 3" xfId="12079"/>
    <cellStyle name="Millares 3 4 2 2 3 2 4" xfId="12080"/>
    <cellStyle name="Millares 3 4 2 2 3 2 5" xfId="12081"/>
    <cellStyle name="Millares 3 4 2 2 3 3" xfId="12082"/>
    <cellStyle name="Millares 3 4 2 2 3 3 2" xfId="12083"/>
    <cellStyle name="Millares 3 4 2 2 3 3 2 2" xfId="12084"/>
    <cellStyle name="Millares 3 4 2 2 3 3 2 3" xfId="12085"/>
    <cellStyle name="Millares 3 4 2 2 3 3 3" xfId="12086"/>
    <cellStyle name="Millares 3 4 2 2 3 3 4" xfId="12087"/>
    <cellStyle name="Millares 3 4 2 2 3 4" xfId="12088"/>
    <cellStyle name="Millares 3 4 2 2 3 4 2" xfId="12089"/>
    <cellStyle name="Millares 3 4 2 2 3 4 2 2" xfId="12090"/>
    <cellStyle name="Millares 3 4 2 2 3 4 2 3" xfId="12091"/>
    <cellStyle name="Millares 3 4 2 2 3 4 3" xfId="12092"/>
    <cellStyle name="Millares 3 4 2 2 3 4 4" xfId="12093"/>
    <cellStyle name="Millares 3 4 2 2 3 5" xfId="12094"/>
    <cellStyle name="Millares 3 4 2 2 3 5 2" xfId="12095"/>
    <cellStyle name="Millares 3 4 2 2 3 5 2 2" xfId="12096"/>
    <cellStyle name="Millares 3 4 2 2 3 5 2 3" xfId="12097"/>
    <cellStyle name="Millares 3 4 2 2 3 5 3" xfId="12098"/>
    <cellStyle name="Millares 3 4 2 2 3 5 4" xfId="12099"/>
    <cellStyle name="Millares 3 4 2 2 3 6" xfId="12100"/>
    <cellStyle name="Millares 3 4 2 2 3 6 2" xfId="12101"/>
    <cellStyle name="Millares 3 4 2 2 3 6 3" xfId="12102"/>
    <cellStyle name="Millares 3 4 2 2 3 7" xfId="12103"/>
    <cellStyle name="Millares 3 4 2 2 3 8" xfId="12104"/>
    <cellStyle name="Millares 3 4 2 2 4" xfId="12105"/>
    <cellStyle name="Millares 3 4 2 2 4 2" xfId="12106"/>
    <cellStyle name="Millares 3 4 2 2 4 2 2" xfId="12107"/>
    <cellStyle name="Millares 3 4 2 2 4 2 2 2" xfId="12108"/>
    <cellStyle name="Millares 3 4 2 2 4 2 2 3" xfId="12109"/>
    <cellStyle name="Millares 3 4 2 2 4 2 3" xfId="12110"/>
    <cellStyle name="Millares 3 4 2 2 4 2 4" xfId="12111"/>
    <cellStyle name="Millares 3 4 2 2 4 3" xfId="12112"/>
    <cellStyle name="Millares 3 4 2 2 4 3 2" xfId="12113"/>
    <cellStyle name="Millares 3 4 2 2 4 3 3" xfId="12114"/>
    <cellStyle name="Millares 3 4 2 2 4 4" xfId="12115"/>
    <cellStyle name="Millares 3 4 2 2 4 5" xfId="12116"/>
    <cellStyle name="Millares 3 4 2 2 5" xfId="12117"/>
    <cellStyle name="Millares 3 4 2 2 5 2" xfId="12118"/>
    <cellStyle name="Millares 3 4 2 2 5 2 2" xfId="12119"/>
    <cellStyle name="Millares 3 4 2 2 5 2 3" xfId="12120"/>
    <cellStyle name="Millares 3 4 2 2 5 3" xfId="12121"/>
    <cellStyle name="Millares 3 4 2 2 5 4" xfId="12122"/>
    <cellStyle name="Millares 3 4 2 2 6" xfId="12123"/>
    <cellStyle name="Millares 3 4 2 2 6 2" xfId="12124"/>
    <cellStyle name="Millares 3 4 2 2 6 2 2" xfId="12125"/>
    <cellStyle name="Millares 3 4 2 2 6 2 3" xfId="12126"/>
    <cellStyle name="Millares 3 4 2 2 6 3" xfId="12127"/>
    <cellStyle name="Millares 3 4 2 2 6 4" xfId="12128"/>
    <cellStyle name="Millares 3 4 2 2 7" xfId="12129"/>
    <cellStyle name="Millares 3 4 2 2 7 2" xfId="12130"/>
    <cellStyle name="Millares 3 4 2 2 7 2 2" xfId="12131"/>
    <cellStyle name="Millares 3 4 2 2 7 2 3" xfId="12132"/>
    <cellStyle name="Millares 3 4 2 2 7 3" xfId="12133"/>
    <cellStyle name="Millares 3 4 2 2 7 4" xfId="12134"/>
    <cellStyle name="Millares 3 4 2 2 8" xfId="12135"/>
    <cellStyle name="Millares 3 4 2 2 8 2" xfId="12136"/>
    <cellStyle name="Millares 3 4 2 2 8 3" xfId="12137"/>
    <cellStyle name="Millares 3 4 2 2 9" xfId="12138"/>
    <cellStyle name="Millares 3 4 2 3" xfId="12139"/>
    <cellStyle name="Millares 3 4 2 3 2" xfId="12140"/>
    <cellStyle name="Millares 3 4 2 3 2 2" xfId="12141"/>
    <cellStyle name="Millares 3 4 2 3 2 2 2" xfId="12142"/>
    <cellStyle name="Millares 3 4 2 3 2 2 2 2" xfId="12143"/>
    <cellStyle name="Millares 3 4 2 3 2 2 2 2 2" xfId="12144"/>
    <cellStyle name="Millares 3 4 2 3 2 2 2 2 3" xfId="12145"/>
    <cellStyle name="Millares 3 4 2 3 2 2 2 3" xfId="12146"/>
    <cellStyle name="Millares 3 4 2 3 2 2 2 4" xfId="12147"/>
    <cellStyle name="Millares 3 4 2 3 2 2 3" xfId="12148"/>
    <cellStyle name="Millares 3 4 2 3 2 2 3 2" xfId="12149"/>
    <cellStyle name="Millares 3 4 2 3 2 2 3 3" xfId="12150"/>
    <cellStyle name="Millares 3 4 2 3 2 2 4" xfId="12151"/>
    <cellStyle name="Millares 3 4 2 3 2 2 5" xfId="12152"/>
    <cellStyle name="Millares 3 4 2 3 2 3" xfId="12153"/>
    <cellStyle name="Millares 3 4 2 3 2 3 2" xfId="12154"/>
    <cellStyle name="Millares 3 4 2 3 2 3 2 2" xfId="12155"/>
    <cellStyle name="Millares 3 4 2 3 2 3 2 3" xfId="12156"/>
    <cellStyle name="Millares 3 4 2 3 2 3 3" xfId="12157"/>
    <cellStyle name="Millares 3 4 2 3 2 3 4" xfId="12158"/>
    <cellStyle name="Millares 3 4 2 3 2 4" xfId="12159"/>
    <cellStyle name="Millares 3 4 2 3 2 4 2" xfId="12160"/>
    <cellStyle name="Millares 3 4 2 3 2 4 2 2" xfId="12161"/>
    <cellStyle name="Millares 3 4 2 3 2 4 2 3" xfId="12162"/>
    <cellStyle name="Millares 3 4 2 3 2 4 3" xfId="12163"/>
    <cellStyle name="Millares 3 4 2 3 2 4 4" xfId="12164"/>
    <cellStyle name="Millares 3 4 2 3 2 5" xfId="12165"/>
    <cellStyle name="Millares 3 4 2 3 2 5 2" xfId="12166"/>
    <cellStyle name="Millares 3 4 2 3 2 5 2 2" xfId="12167"/>
    <cellStyle name="Millares 3 4 2 3 2 5 2 3" xfId="12168"/>
    <cellStyle name="Millares 3 4 2 3 2 5 3" xfId="12169"/>
    <cellStyle name="Millares 3 4 2 3 2 5 4" xfId="12170"/>
    <cellStyle name="Millares 3 4 2 3 2 6" xfId="12171"/>
    <cellStyle name="Millares 3 4 2 3 2 6 2" xfId="12172"/>
    <cellStyle name="Millares 3 4 2 3 2 6 3" xfId="12173"/>
    <cellStyle name="Millares 3 4 2 3 2 7" xfId="12174"/>
    <cellStyle name="Millares 3 4 2 3 2 8" xfId="12175"/>
    <cellStyle name="Millares 3 4 2 3 3" xfId="12176"/>
    <cellStyle name="Millares 3 4 2 3 3 2" xfId="12177"/>
    <cellStyle name="Millares 3 4 2 3 3 2 2" xfId="12178"/>
    <cellStyle name="Millares 3 4 2 3 3 2 2 2" xfId="12179"/>
    <cellStyle name="Millares 3 4 2 3 3 2 2 3" xfId="12180"/>
    <cellStyle name="Millares 3 4 2 3 3 2 3" xfId="12181"/>
    <cellStyle name="Millares 3 4 2 3 3 2 4" xfId="12182"/>
    <cellStyle name="Millares 3 4 2 3 3 3" xfId="12183"/>
    <cellStyle name="Millares 3 4 2 3 3 3 2" xfId="12184"/>
    <cellStyle name="Millares 3 4 2 3 3 3 3" xfId="12185"/>
    <cellStyle name="Millares 3 4 2 3 3 4" xfId="12186"/>
    <cellStyle name="Millares 3 4 2 3 3 5" xfId="12187"/>
    <cellStyle name="Millares 3 4 2 3 4" xfId="12188"/>
    <cellStyle name="Millares 3 4 2 3 4 2" xfId="12189"/>
    <cellStyle name="Millares 3 4 2 3 4 2 2" xfId="12190"/>
    <cellStyle name="Millares 3 4 2 3 4 2 3" xfId="12191"/>
    <cellStyle name="Millares 3 4 2 3 4 3" xfId="12192"/>
    <cellStyle name="Millares 3 4 2 3 4 4" xfId="12193"/>
    <cellStyle name="Millares 3 4 2 3 5" xfId="12194"/>
    <cellStyle name="Millares 3 4 2 3 5 2" xfId="12195"/>
    <cellStyle name="Millares 3 4 2 3 5 2 2" xfId="12196"/>
    <cellStyle name="Millares 3 4 2 3 5 2 3" xfId="12197"/>
    <cellStyle name="Millares 3 4 2 3 5 3" xfId="12198"/>
    <cellStyle name="Millares 3 4 2 3 5 4" xfId="12199"/>
    <cellStyle name="Millares 3 4 2 3 6" xfId="12200"/>
    <cellStyle name="Millares 3 4 2 3 6 2" xfId="12201"/>
    <cellStyle name="Millares 3 4 2 3 6 2 2" xfId="12202"/>
    <cellStyle name="Millares 3 4 2 3 6 2 3" xfId="12203"/>
    <cellStyle name="Millares 3 4 2 3 6 3" xfId="12204"/>
    <cellStyle name="Millares 3 4 2 3 6 4" xfId="12205"/>
    <cellStyle name="Millares 3 4 2 3 7" xfId="12206"/>
    <cellStyle name="Millares 3 4 2 3 7 2" xfId="12207"/>
    <cellStyle name="Millares 3 4 2 3 7 3" xfId="12208"/>
    <cellStyle name="Millares 3 4 2 3 8" xfId="12209"/>
    <cellStyle name="Millares 3 4 2 3 9" xfId="12210"/>
    <cellStyle name="Millares 3 4 2 4" xfId="12211"/>
    <cellStyle name="Millares 3 4 2 4 2" xfId="12212"/>
    <cellStyle name="Millares 3 4 2 4 2 2" xfId="12213"/>
    <cellStyle name="Millares 3 4 2 4 2 2 2" xfId="12214"/>
    <cellStyle name="Millares 3 4 2 4 2 2 2 2" xfId="12215"/>
    <cellStyle name="Millares 3 4 2 4 2 2 2 2 2" xfId="12216"/>
    <cellStyle name="Millares 3 4 2 4 2 2 2 2 3" xfId="12217"/>
    <cellStyle name="Millares 3 4 2 4 2 2 2 3" xfId="12218"/>
    <cellStyle name="Millares 3 4 2 4 2 2 2 4" xfId="12219"/>
    <cellStyle name="Millares 3 4 2 4 2 2 3" xfId="12220"/>
    <cellStyle name="Millares 3 4 2 4 2 2 3 2" xfId="12221"/>
    <cellStyle name="Millares 3 4 2 4 2 2 3 3" xfId="12222"/>
    <cellStyle name="Millares 3 4 2 4 2 2 4" xfId="12223"/>
    <cellStyle name="Millares 3 4 2 4 2 2 5" xfId="12224"/>
    <cellStyle name="Millares 3 4 2 4 2 3" xfId="12225"/>
    <cellStyle name="Millares 3 4 2 4 2 3 2" xfId="12226"/>
    <cellStyle name="Millares 3 4 2 4 2 3 2 2" xfId="12227"/>
    <cellStyle name="Millares 3 4 2 4 2 3 2 3" xfId="12228"/>
    <cellStyle name="Millares 3 4 2 4 2 3 3" xfId="12229"/>
    <cellStyle name="Millares 3 4 2 4 2 3 4" xfId="12230"/>
    <cellStyle name="Millares 3 4 2 4 2 4" xfId="12231"/>
    <cellStyle name="Millares 3 4 2 4 2 4 2" xfId="12232"/>
    <cellStyle name="Millares 3 4 2 4 2 4 2 2" xfId="12233"/>
    <cellStyle name="Millares 3 4 2 4 2 4 2 3" xfId="12234"/>
    <cellStyle name="Millares 3 4 2 4 2 4 3" xfId="12235"/>
    <cellStyle name="Millares 3 4 2 4 2 4 4" xfId="12236"/>
    <cellStyle name="Millares 3 4 2 4 2 5" xfId="12237"/>
    <cellStyle name="Millares 3 4 2 4 2 5 2" xfId="12238"/>
    <cellStyle name="Millares 3 4 2 4 2 5 2 2" xfId="12239"/>
    <cellStyle name="Millares 3 4 2 4 2 5 2 3" xfId="12240"/>
    <cellStyle name="Millares 3 4 2 4 2 5 3" xfId="12241"/>
    <cellStyle name="Millares 3 4 2 4 2 5 4" xfId="12242"/>
    <cellStyle name="Millares 3 4 2 4 2 6" xfId="12243"/>
    <cellStyle name="Millares 3 4 2 4 2 6 2" xfId="12244"/>
    <cellStyle name="Millares 3 4 2 4 2 6 3" xfId="12245"/>
    <cellStyle name="Millares 3 4 2 4 2 7" xfId="12246"/>
    <cellStyle name="Millares 3 4 2 4 2 8" xfId="12247"/>
    <cellStyle name="Millares 3 4 2 4 3" xfId="12248"/>
    <cellStyle name="Millares 3 4 2 4 3 2" xfId="12249"/>
    <cellStyle name="Millares 3 4 2 4 3 2 2" xfId="12250"/>
    <cellStyle name="Millares 3 4 2 4 3 2 2 2" xfId="12251"/>
    <cellStyle name="Millares 3 4 2 4 3 2 2 3" xfId="12252"/>
    <cellStyle name="Millares 3 4 2 4 3 2 3" xfId="12253"/>
    <cellStyle name="Millares 3 4 2 4 3 2 4" xfId="12254"/>
    <cellStyle name="Millares 3 4 2 4 3 3" xfId="12255"/>
    <cellStyle name="Millares 3 4 2 4 3 3 2" xfId="12256"/>
    <cellStyle name="Millares 3 4 2 4 3 3 3" xfId="12257"/>
    <cellStyle name="Millares 3 4 2 4 3 4" xfId="12258"/>
    <cellStyle name="Millares 3 4 2 4 3 5" xfId="12259"/>
    <cellStyle name="Millares 3 4 2 4 4" xfId="12260"/>
    <cellStyle name="Millares 3 4 2 4 4 2" xfId="12261"/>
    <cellStyle name="Millares 3 4 2 4 4 2 2" xfId="12262"/>
    <cellStyle name="Millares 3 4 2 4 4 2 3" xfId="12263"/>
    <cellStyle name="Millares 3 4 2 4 4 3" xfId="12264"/>
    <cellStyle name="Millares 3 4 2 4 4 4" xfId="12265"/>
    <cellStyle name="Millares 3 4 2 4 5" xfId="12266"/>
    <cellStyle name="Millares 3 4 2 4 5 2" xfId="12267"/>
    <cellStyle name="Millares 3 4 2 4 5 2 2" xfId="12268"/>
    <cellStyle name="Millares 3 4 2 4 5 2 3" xfId="12269"/>
    <cellStyle name="Millares 3 4 2 4 5 3" xfId="12270"/>
    <cellStyle name="Millares 3 4 2 4 5 4" xfId="12271"/>
    <cellStyle name="Millares 3 4 2 4 6" xfId="12272"/>
    <cellStyle name="Millares 3 4 2 4 6 2" xfId="12273"/>
    <cellStyle name="Millares 3 4 2 4 6 2 2" xfId="12274"/>
    <cellStyle name="Millares 3 4 2 4 6 2 3" xfId="12275"/>
    <cellStyle name="Millares 3 4 2 4 6 3" xfId="12276"/>
    <cellStyle name="Millares 3 4 2 4 6 4" xfId="12277"/>
    <cellStyle name="Millares 3 4 2 4 7" xfId="12278"/>
    <cellStyle name="Millares 3 4 2 4 7 2" xfId="12279"/>
    <cellStyle name="Millares 3 4 2 4 7 3" xfId="12280"/>
    <cellStyle name="Millares 3 4 2 4 8" xfId="12281"/>
    <cellStyle name="Millares 3 4 2 4 9" xfId="12282"/>
    <cellStyle name="Millares 3 4 2 5" xfId="12283"/>
    <cellStyle name="Millares 3 4 2 5 2" xfId="12284"/>
    <cellStyle name="Millares 3 4 2 5 2 2" xfId="12285"/>
    <cellStyle name="Millares 3 4 2 5 2 2 2" xfId="12286"/>
    <cellStyle name="Millares 3 4 2 5 2 2 2 2" xfId="12287"/>
    <cellStyle name="Millares 3 4 2 5 2 2 2 3" xfId="12288"/>
    <cellStyle name="Millares 3 4 2 5 2 2 3" xfId="12289"/>
    <cellStyle name="Millares 3 4 2 5 2 2 4" xfId="12290"/>
    <cellStyle name="Millares 3 4 2 5 2 3" xfId="12291"/>
    <cellStyle name="Millares 3 4 2 5 2 3 2" xfId="12292"/>
    <cellStyle name="Millares 3 4 2 5 2 3 3" xfId="12293"/>
    <cellStyle name="Millares 3 4 2 5 2 4" xfId="12294"/>
    <cellStyle name="Millares 3 4 2 5 2 5" xfId="12295"/>
    <cellStyle name="Millares 3 4 2 5 3" xfId="12296"/>
    <cellStyle name="Millares 3 4 2 5 3 2" xfId="12297"/>
    <cellStyle name="Millares 3 4 2 5 3 2 2" xfId="12298"/>
    <cellStyle name="Millares 3 4 2 5 3 2 3" xfId="12299"/>
    <cellStyle name="Millares 3 4 2 5 3 3" xfId="12300"/>
    <cellStyle name="Millares 3 4 2 5 3 4" xfId="12301"/>
    <cellStyle name="Millares 3 4 2 5 4" xfId="12302"/>
    <cellStyle name="Millares 3 4 2 5 4 2" xfId="12303"/>
    <cellStyle name="Millares 3 4 2 5 4 2 2" xfId="12304"/>
    <cellStyle name="Millares 3 4 2 5 4 2 3" xfId="12305"/>
    <cellStyle name="Millares 3 4 2 5 4 3" xfId="12306"/>
    <cellStyle name="Millares 3 4 2 5 4 4" xfId="12307"/>
    <cellStyle name="Millares 3 4 2 5 5" xfId="12308"/>
    <cellStyle name="Millares 3 4 2 5 5 2" xfId="12309"/>
    <cellStyle name="Millares 3 4 2 5 5 2 2" xfId="12310"/>
    <cellStyle name="Millares 3 4 2 5 5 2 3" xfId="12311"/>
    <cellStyle name="Millares 3 4 2 5 5 3" xfId="12312"/>
    <cellStyle name="Millares 3 4 2 5 5 4" xfId="12313"/>
    <cellStyle name="Millares 3 4 2 5 6" xfId="12314"/>
    <cellStyle name="Millares 3 4 2 5 6 2" xfId="12315"/>
    <cellStyle name="Millares 3 4 2 5 6 3" xfId="12316"/>
    <cellStyle name="Millares 3 4 2 5 7" xfId="12317"/>
    <cellStyle name="Millares 3 4 2 5 8" xfId="12318"/>
    <cellStyle name="Millares 3 4 2 6" xfId="12319"/>
    <cellStyle name="Millares 3 4 2 6 2" xfId="12320"/>
    <cellStyle name="Millares 3 4 2 6 2 2" xfId="12321"/>
    <cellStyle name="Millares 3 4 2 6 2 2 2" xfId="12322"/>
    <cellStyle name="Millares 3 4 2 6 2 2 3" xfId="12323"/>
    <cellStyle name="Millares 3 4 2 6 2 3" xfId="12324"/>
    <cellStyle name="Millares 3 4 2 6 2 4" xfId="12325"/>
    <cellStyle name="Millares 3 4 2 6 3" xfId="12326"/>
    <cellStyle name="Millares 3 4 2 6 3 2" xfId="12327"/>
    <cellStyle name="Millares 3 4 2 6 3 2 2" xfId="12328"/>
    <cellStyle name="Millares 3 4 2 6 3 2 3" xfId="12329"/>
    <cellStyle name="Millares 3 4 2 6 3 3" xfId="12330"/>
    <cellStyle name="Millares 3 4 2 6 3 4" xfId="12331"/>
    <cellStyle name="Millares 3 4 2 6 4" xfId="12332"/>
    <cellStyle name="Millares 3 4 2 6 4 2" xfId="12333"/>
    <cellStyle name="Millares 3 4 2 6 4 3" xfId="12334"/>
    <cellStyle name="Millares 3 4 2 6 5" xfId="12335"/>
    <cellStyle name="Millares 3 4 2 6 6" xfId="12336"/>
    <cellStyle name="Millares 3 4 2 7" xfId="12337"/>
    <cellStyle name="Millares 3 4 2 7 2" xfId="12338"/>
    <cellStyle name="Millares 3 4 2 7 2 2" xfId="12339"/>
    <cellStyle name="Millares 3 4 2 7 2 3" xfId="12340"/>
    <cellStyle name="Millares 3 4 2 7 3" xfId="12341"/>
    <cellStyle name="Millares 3 4 2 7 4" xfId="12342"/>
    <cellStyle name="Millares 3 4 2 8" xfId="12343"/>
    <cellStyle name="Millares 3 4 2 8 2" xfId="12344"/>
    <cellStyle name="Millares 3 4 2 8 2 2" xfId="12345"/>
    <cellStyle name="Millares 3 4 2 8 2 3" xfId="12346"/>
    <cellStyle name="Millares 3 4 2 8 3" xfId="12347"/>
    <cellStyle name="Millares 3 4 2 8 4" xfId="12348"/>
    <cellStyle name="Millares 3 4 2 9" xfId="12349"/>
    <cellStyle name="Millares 3 4 2 9 2" xfId="12350"/>
    <cellStyle name="Millares 3 4 2 9 2 2" xfId="12351"/>
    <cellStyle name="Millares 3 4 2 9 2 3" xfId="12352"/>
    <cellStyle name="Millares 3 4 2 9 3" xfId="12353"/>
    <cellStyle name="Millares 3 4 2 9 4" xfId="12354"/>
    <cellStyle name="Millares 3 4 3" xfId="12355"/>
    <cellStyle name="Millares 3 4 4" xfId="12356"/>
    <cellStyle name="Millares 3 5" xfId="12357"/>
    <cellStyle name="Millares 3 5 10" xfId="12358"/>
    <cellStyle name="Millares 3 5 10 2" xfId="12359"/>
    <cellStyle name="Millares 3 5 10 2 2" xfId="12360"/>
    <cellStyle name="Millares 3 5 10 2 3" xfId="12361"/>
    <cellStyle name="Millares 3 5 10 3" xfId="12362"/>
    <cellStyle name="Millares 3 5 10 4" xfId="12363"/>
    <cellStyle name="Millares 3 5 11" xfId="12364"/>
    <cellStyle name="Millares 3 5 11 2" xfId="12365"/>
    <cellStyle name="Millares 3 5 11 3" xfId="12366"/>
    <cellStyle name="Millares 3 5 12" xfId="12367"/>
    <cellStyle name="Millares 3 5 13" xfId="12368"/>
    <cellStyle name="Millares 3 5 2" xfId="12369"/>
    <cellStyle name="Millares 3 5 2 10" xfId="12370"/>
    <cellStyle name="Millares 3 5 2 10 2" xfId="12371"/>
    <cellStyle name="Millares 3 5 2 10 3" xfId="12372"/>
    <cellStyle name="Millares 3 5 2 11" xfId="12373"/>
    <cellStyle name="Millares 3 5 2 12" xfId="12374"/>
    <cellStyle name="Millares 3 5 2 2" xfId="12375"/>
    <cellStyle name="Millares 3 5 2 2 2" xfId="12376"/>
    <cellStyle name="Millares 3 5 2 2 2 2" xfId="12377"/>
    <cellStyle name="Millares 3 5 2 2 2 2 2" xfId="12378"/>
    <cellStyle name="Millares 3 5 2 2 2 2 2 2" xfId="12379"/>
    <cellStyle name="Millares 3 5 2 2 2 2 2 2 2" xfId="12380"/>
    <cellStyle name="Millares 3 5 2 2 2 2 2 2 3" xfId="12381"/>
    <cellStyle name="Millares 3 5 2 2 2 2 2 3" xfId="12382"/>
    <cellStyle name="Millares 3 5 2 2 2 2 2 4" xfId="12383"/>
    <cellStyle name="Millares 3 5 2 2 2 2 3" xfId="12384"/>
    <cellStyle name="Millares 3 5 2 2 2 2 3 2" xfId="12385"/>
    <cellStyle name="Millares 3 5 2 2 2 2 3 3" xfId="12386"/>
    <cellStyle name="Millares 3 5 2 2 2 2 4" xfId="12387"/>
    <cellStyle name="Millares 3 5 2 2 2 2 5" xfId="12388"/>
    <cellStyle name="Millares 3 5 2 2 2 3" xfId="12389"/>
    <cellStyle name="Millares 3 5 2 2 2 3 2" xfId="12390"/>
    <cellStyle name="Millares 3 5 2 2 2 3 2 2" xfId="12391"/>
    <cellStyle name="Millares 3 5 2 2 2 3 2 3" xfId="12392"/>
    <cellStyle name="Millares 3 5 2 2 2 3 3" xfId="12393"/>
    <cellStyle name="Millares 3 5 2 2 2 3 4" xfId="12394"/>
    <cellStyle name="Millares 3 5 2 2 2 4" xfId="12395"/>
    <cellStyle name="Millares 3 5 2 2 2 4 2" xfId="12396"/>
    <cellStyle name="Millares 3 5 2 2 2 4 2 2" xfId="12397"/>
    <cellStyle name="Millares 3 5 2 2 2 4 2 3" xfId="12398"/>
    <cellStyle name="Millares 3 5 2 2 2 4 3" xfId="12399"/>
    <cellStyle name="Millares 3 5 2 2 2 4 4" xfId="12400"/>
    <cellStyle name="Millares 3 5 2 2 2 5" xfId="12401"/>
    <cellStyle name="Millares 3 5 2 2 2 5 2" xfId="12402"/>
    <cellStyle name="Millares 3 5 2 2 2 5 2 2" xfId="12403"/>
    <cellStyle name="Millares 3 5 2 2 2 5 2 3" xfId="12404"/>
    <cellStyle name="Millares 3 5 2 2 2 5 3" xfId="12405"/>
    <cellStyle name="Millares 3 5 2 2 2 5 4" xfId="12406"/>
    <cellStyle name="Millares 3 5 2 2 2 6" xfId="12407"/>
    <cellStyle name="Millares 3 5 2 2 2 6 2" xfId="12408"/>
    <cellStyle name="Millares 3 5 2 2 2 6 3" xfId="12409"/>
    <cellStyle name="Millares 3 5 2 2 2 7" xfId="12410"/>
    <cellStyle name="Millares 3 5 2 2 2 8" xfId="12411"/>
    <cellStyle name="Millares 3 5 2 2 3" xfId="12412"/>
    <cellStyle name="Millares 3 5 2 2 3 2" xfId="12413"/>
    <cellStyle name="Millares 3 5 2 2 3 2 2" xfId="12414"/>
    <cellStyle name="Millares 3 5 2 2 3 2 2 2" xfId="12415"/>
    <cellStyle name="Millares 3 5 2 2 3 2 2 3" xfId="12416"/>
    <cellStyle name="Millares 3 5 2 2 3 2 3" xfId="12417"/>
    <cellStyle name="Millares 3 5 2 2 3 2 4" xfId="12418"/>
    <cellStyle name="Millares 3 5 2 2 3 3" xfId="12419"/>
    <cellStyle name="Millares 3 5 2 2 3 3 2" xfId="12420"/>
    <cellStyle name="Millares 3 5 2 2 3 3 3" xfId="12421"/>
    <cellStyle name="Millares 3 5 2 2 3 4" xfId="12422"/>
    <cellStyle name="Millares 3 5 2 2 3 5" xfId="12423"/>
    <cellStyle name="Millares 3 5 2 2 4" xfId="12424"/>
    <cellStyle name="Millares 3 5 2 2 4 2" xfId="12425"/>
    <cellStyle name="Millares 3 5 2 2 4 2 2" xfId="12426"/>
    <cellStyle name="Millares 3 5 2 2 4 2 3" xfId="12427"/>
    <cellStyle name="Millares 3 5 2 2 4 3" xfId="12428"/>
    <cellStyle name="Millares 3 5 2 2 4 4" xfId="12429"/>
    <cellStyle name="Millares 3 5 2 2 5" xfId="12430"/>
    <cellStyle name="Millares 3 5 2 2 5 2" xfId="12431"/>
    <cellStyle name="Millares 3 5 2 2 5 2 2" xfId="12432"/>
    <cellStyle name="Millares 3 5 2 2 5 2 3" xfId="12433"/>
    <cellStyle name="Millares 3 5 2 2 5 3" xfId="12434"/>
    <cellStyle name="Millares 3 5 2 2 5 4" xfId="12435"/>
    <cellStyle name="Millares 3 5 2 2 6" xfId="12436"/>
    <cellStyle name="Millares 3 5 2 2 6 2" xfId="12437"/>
    <cellStyle name="Millares 3 5 2 2 6 2 2" xfId="12438"/>
    <cellStyle name="Millares 3 5 2 2 6 2 3" xfId="12439"/>
    <cellStyle name="Millares 3 5 2 2 6 3" xfId="12440"/>
    <cellStyle name="Millares 3 5 2 2 6 4" xfId="12441"/>
    <cellStyle name="Millares 3 5 2 2 7" xfId="12442"/>
    <cellStyle name="Millares 3 5 2 2 7 2" xfId="12443"/>
    <cellStyle name="Millares 3 5 2 2 7 3" xfId="12444"/>
    <cellStyle name="Millares 3 5 2 2 8" xfId="12445"/>
    <cellStyle name="Millares 3 5 2 2 9" xfId="12446"/>
    <cellStyle name="Millares 3 5 2 3" xfId="12447"/>
    <cellStyle name="Millares 3 5 2 3 2" xfId="12448"/>
    <cellStyle name="Millares 3 5 2 3 2 2" xfId="12449"/>
    <cellStyle name="Millares 3 5 2 3 2 2 2" xfId="12450"/>
    <cellStyle name="Millares 3 5 2 3 2 2 2 2" xfId="12451"/>
    <cellStyle name="Millares 3 5 2 3 2 2 2 3" xfId="12452"/>
    <cellStyle name="Millares 3 5 2 3 2 2 3" xfId="12453"/>
    <cellStyle name="Millares 3 5 2 3 2 2 4" xfId="12454"/>
    <cellStyle name="Millares 3 5 2 3 2 3" xfId="12455"/>
    <cellStyle name="Millares 3 5 2 3 2 3 2" xfId="12456"/>
    <cellStyle name="Millares 3 5 2 3 2 3 3" xfId="12457"/>
    <cellStyle name="Millares 3 5 2 3 2 4" xfId="12458"/>
    <cellStyle name="Millares 3 5 2 3 2 5" xfId="12459"/>
    <cellStyle name="Millares 3 5 2 3 3" xfId="12460"/>
    <cellStyle name="Millares 3 5 2 3 3 2" xfId="12461"/>
    <cellStyle name="Millares 3 5 2 3 3 2 2" xfId="12462"/>
    <cellStyle name="Millares 3 5 2 3 3 2 3" xfId="12463"/>
    <cellStyle name="Millares 3 5 2 3 3 3" xfId="12464"/>
    <cellStyle name="Millares 3 5 2 3 3 4" xfId="12465"/>
    <cellStyle name="Millares 3 5 2 3 4" xfId="12466"/>
    <cellStyle name="Millares 3 5 2 3 4 2" xfId="12467"/>
    <cellStyle name="Millares 3 5 2 3 4 2 2" xfId="12468"/>
    <cellStyle name="Millares 3 5 2 3 4 2 3" xfId="12469"/>
    <cellStyle name="Millares 3 5 2 3 4 3" xfId="12470"/>
    <cellStyle name="Millares 3 5 2 3 4 4" xfId="12471"/>
    <cellStyle name="Millares 3 5 2 3 5" xfId="12472"/>
    <cellStyle name="Millares 3 5 2 3 5 2" xfId="12473"/>
    <cellStyle name="Millares 3 5 2 3 5 2 2" xfId="12474"/>
    <cellStyle name="Millares 3 5 2 3 5 2 3" xfId="12475"/>
    <cellStyle name="Millares 3 5 2 3 5 3" xfId="12476"/>
    <cellStyle name="Millares 3 5 2 3 5 4" xfId="12477"/>
    <cellStyle name="Millares 3 5 2 3 6" xfId="12478"/>
    <cellStyle name="Millares 3 5 2 3 6 2" xfId="12479"/>
    <cellStyle name="Millares 3 5 2 3 6 3" xfId="12480"/>
    <cellStyle name="Millares 3 5 2 3 7" xfId="12481"/>
    <cellStyle name="Millares 3 5 2 3 8" xfId="12482"/>
    <cellStyle name="Millares 3 5 2 4" xfId="12483"/>
    <cellStyle name="Millares 3 5 2 4 2" xfId="12484"/>
    <cellStyle name="Millares 3 5 2 4 2 2" xfId="12485"/>
    <cellStyle name="Millares 3 5 2 4 2 2 2" xfId="12486"/>
    <cellStyle name="Millares 3 5 2 4 2 2 3" xfId="12487"/>
    <cellStyle name="Millares 3 5 2 4 2 3" xfId="12488"/>
    <cellStyle name="Millares 3 5 2 4 2 4" xfId="12489"/>
    <cellStyle name="Millares 3 5 2 4 3" xfId="12490"/>
    <cellStyle name="Millares 3 5 2 4 3 2" xfId="12491"/>
    <cellStyle name="Millares 3 5 2 4 3 2 2" xfId="12492"/>
    <cellStyle name="Millares 3 5 2 4 3 2 3" xfId="12493"/>
    <cellStyle name="Millares 3 5 2 4 3 3" xfId="12494"/>
    <cellStyle name="Millares 3 5 2 4 3 4" xfId="12495"/>
    <cellStyle name="Millares 3 5 2 4 4" xfId="12496"/>
    <cellStyle name="Millares 3 5 2 4 4 2" xfId="12497"/>
    <cellStyle name="Millares 3 5 2 4 4 3" xfId="12498"/>
    <cellStyle name="Millares 3 5 2 4 5" xfId="12499"/>
    <cellStyle name="Millares 3 5 2 4 6" xfId="12500"/>
    <cellStyle name="Millares 3 5 2 5" xfId="12501"/>
    <cellStyle name="Millares 3 5 2 5 2" xfId="12502"/>
    <cellStyle name="Millares 3 5 2 5 2 2" xfId="12503"/>
    <cellStyle name="Millares 3 5 2 5 2 3" xfId="12504"/>
    <cellStyle name="Millares 3 5 2 5 3" xfId="12505"/>
    <cellStyle name="Millares 3 5 2 5 4" xfId="12506"/>
    <cellStyle name="Millares 3 5 2 6" xfId="12507"/>
    <cellStyle name="Millares 3 5 2 6 2" xfId="12508"/>
    <cellStyle name="Millares 3 5 2 6 2 2" xfId="12509"/>
    <cellStyle name="Millares 3 5 2 6 2 3" xfId="12510"/>
    <cellStyle name="Millares 3 5 2 6 3" xfId="12511"/>
    <cellStyle name="Millares 3 5 2 6 4" xfId="12512"/>
    <cellStyle name="Millares 3 5 2 7" xfId="12513"/>
    <cellStyle name="Millares 3 5 2 7 2" xfId="12514"/>
    <cellStyle name="Millares 3 5 2 7 2 2" xfId="12515"/>
    <cellStyle name="Millares 3 5 2 7 2 3" xfId="12516"/>
    <cellStyle name="Millares 3 5 2 7 3" xfId="12517"/>
    <cellStyle name="Millares 3 5 2 7 4" xfId="12518"/>
    <cellStyle name="Millares 3 5 2 8" xfId="12519"/>
    <cellStyle name="Millares 3 5 2 8 2" xfId="12520"/>
    <cellStyle name="Millares 3 5 2 8 2 2" xfId="12521"/>
    <cellStyle name="Millares 3 5 2 8 2 3" xfId="12522"/>
    <cellStyle name="Millares 3 5 2 8 3" xfId="12523"/>
    <cellStyle name="Millares 3 5 2 8 4" xfId="12524"/>
    <cellStyle name="Millares 3 5 2 9" xfId="12525"/>
    <cellStyle name="Millares 3 5 2 9 2" xfId="12526"/>
    <cellStyle name="Millares 3 5 2 9 2 2" xfId="12527"/>
    <cellStyle name="Millares 3 5 2 9 2 3" xfId="12528"/>
    <cellStyle name="Millares 3 5 2 9 3" xfId="12529"/>
    <cellStyle name="Millares 3 5 2 9 4" xfId="12530"/>
    <cellStyle name="Millares 3 5 3" xfId="12531"/>
    <cellStyle name="Millares 3 5 3 2" xfId="12532"/>
    <cellStyle name="Millares 3 5 3 2 2" xfId="12533"/>
    <cellStyle name="Millares 3 5 3 2 2 2" xfId="12534"/>
    <cellStyle name="Millares 3 5 3 2 2 2 2" xfId="12535"/>
    <cellStyle name="Millares 3 5 3 2 2 2 2 2" xfId="12536"/>
    <cellStyle name="Millares 3 5 3 2 2 2 2 3" xfId="12537"/>
    <cellStyle name="Millares 3 5 3 2 2 2 3" xfId="12538"/>
    <cellStyle name="Millares 3 5 3 2 2 2 4" xfId="12539"/>
    <cellStyle name="Millares 3 5 3 2 2 3" xfId="12540"/>
    <cellStyle name="Millares 3 5 3 2 2 3 2" xfId="12541"/>
    <cellStyle name="Millares 3 5 3 2 2 3 3" xfId="12542"/>
    <cellStyle name="Millares 3 5 3 2 2 4" xfId="12543"/>
    <cellStyle name="Millares 3 5 3 2 2 5" xfId="12544"/>
    <cellStyle name="Millares 3 5 3 2 3" xfId="12545"/>
    <cellStyle name="Millares 3 5 3 2 3 2" xfId="12546"/>
    <cellStyle name="Millares 3 5 3 2 3 2 2" xfId="12547"/>
    <cellStyle name="Millares 3 5 3 2 3 2 3" xfId="12548"/>
    <cellStyle name="Millares 3 5 3 2 3 3" xfId="12549"/>
    <cellStyle name="Millares 3 5 3 2 3 4" xfId="12550"/>
    <cellStyle name="Millares 3 5 3 2 4" xfId="12551"/>
    <cellStyle name="Millares 3 5 3 2 4 2" xfId="12552"/>
    <cellStyle name="Millares 3 5 3 2 4 2 2" xfId="12553"/>
    <cellStyle name="Millares 3 5 3 2 4 2 3" xfId="12554"/>
    <cellStyle name="Millares 3 5 3 2 4 3" xfId="12555"/>
    <cellStyle name="Millares 3 5 3 2 4 4" xfId="12556"/>
    <cellStyle name="Millares 3 5 3 2 5" xfId="12557"/>
    <cellStyle name="Millares 3 5 3 2 5 2" xfId="12558"/>
    <cellStyle name="Millares 3 5 3 2 5 2 2" xfId="12559"/>
    <cellStyle name="Millares 3 5 3 2 5 2 3" xfId="12560"/>
    <cellStyle name="Millares 3 5 3 2 5 3" xfId="12561"/>
    <cellStyle name="Millares 3 5 3 2 5 4" xfId="12562"/>
    <cellStyle name="Millares 3 5 3 2 6" xfId="12563"/>
    <cellStyle name="Millares 3 5 3 2 6 2" xfId="12564"/>
    <cellStyle name="Millares 3 5 3 2 6 3" xfId="12565"/>
    <cellStyle name="Millares 3 5 3 2 7" xfId="12566"/>
    <cellStyle name="Millares 3 5 3 2 8" xfId="12567"/>
    <cellStyle name="Millares 3 5 3 3" xfId="12568"/>
    <cellStyle name="Millares 3 5 3 3 2" xfId="12569"/>
    <cellStyle name="Millares 3 5 3 3 2 2" xfId="12570"/>
    <cellStyle name="Millares 3 5 3 3 2 2 2" xfId="12571"/>
    <cellStyle name="Millares 3 5 3 3 2 2 3" xfId="12572"/>
    <cellStyle name="Millares 3 5 3 3 2 3" xfId="12573"/>
    <cellStyle name="Millares 3 5 3 3 2 4" xfId="12574"/>
    <cellStyle name="Millares 3 5 3 3 3" xfId="12575"/>
    <cellStyle name="Millares 3 5 3 3 3 2" xfId="12576"/>
    <cellStyle name="Millares 3 5 3 3 3 3" xfId="12577"/>
    <cellStyle name="Millares 3 5 3 3 4" xfId="12578"/>
    <cellStyle name="Millares 3 5 3 3 5" xfId="12579"/>
    <cellStyle name="Millares 3 5 3 4" xfId="12580"/>
    <cellStyle name="Millares 3 5 3 4 2" xfId="12581"/>
    <cellStyle name="Millares 3 5 3 4 2 2" xfId="12582"/>
    <cellStyle name="Millares 3 5 3 4 2 3" xfId="12583"/>
    <cellStyle name="Millares 3 5 3 4 3" xfId="12584"/>
    <cellStyle name="Millares 3 5 3 4 4" xfId="12585"/>
    <cellStyle name="Millares 3 5 3 5" xfId="12586"/>
    <cellStyle name="Millares 3 5 3 5 2" xfId="12587"/>
    <cellStyle name="Millares 3 5 3 5 2 2" xfId="12588"/>
    <cellStyle name="Millares 3 5 3 5 2 3" xfId="12589"/>
    <cellStyle name="Millares 3 5 3 5 3" xfId="12590"/>
    <cellStyle name="Millares 3 5 3 5 4" xfId="12591"/>
    <cellStyle name="Millares 3 5 3 6" xfId="12592"/>
    <cellStyle name="Millares 3 5 3 6 2" xfId="12593"/>
    <cellStyle name="Millares 3 5 3 6 2 2" xfId="12594"/>
    <cellStyle name="Millares 3 5 3 6 2 3" xfId="12595"/>
    <cellStyle name="Millares 3 5 3 6 3" xfId="12596"/>
    <cellStyle name="Millares 3 5 3 6 4" xfId="12597"/>
    <cellStyle name="Millares 3 5 3 7" xfId="12598"/>
    <cellStyle name="Millares 3 5 3 7 2" xfId="12599"/>
    <cellStyle name="Millares 3 5 3 7 3" xfId="12600"/>
    <cellStyle name="Millares 3 5 3 8" xfId="12601"/>
    <cellStyle name="Millares 3 5 3 9" xfId="12602"/>
    <cellStyle name="Millares 3 5 4" xfId="12603"/>
    <cellStyle name="Millares 3 5 4 2" xfId="12604"/>
    <cellStyle name="Millares 3 5 4 2 2" xfId="12605"/>
    <cellStyle name="Millares 3 5 4 2 2 2" xfId="12606"/>
    <cellStyle name="Millares 3 5 4 2 2 2 2" xfId="12607"/>
    <cellStyle name="Millares 3 5 4 2 2 2 3" xfId="12608"/>
    <cellStyle name="Millares 3 5 4 2 2 3" xfId="12609"/>
    <cellStyle name="Millares 3 5 4 2 2 4" xfId="12610"/>
    <cellStyle name="Millares 3 5 4 2 3" xfId="12611"/>
    <cellStyle name="Millares 3 5 4 2 3 2" xfId="12612"/>
    <cellStyle name="Millares 3 5 4 2 3 3" xfId="12613"/>
    <cellStyle name="Millares 3 5 4 2 4" xfId="12614"/>
    <cellStyle name="Millares 3 5 4 2 5" xfId="12615"/>
    <cellStyle name="Millares 3 5 4 3" xfId="12616"/>
    <cellStyle name="Millares 3 5 4 3 2" xfId="12617"/>
    <cellStyle name="Millares 3 5 4 3 2 2" xfId="12618"/>
    <cellStyle name="Millares 3 5 4 3 2 3" xfId="12619"/>
    <cellStyle name="Millares 3 5 4 3 3" xfId="12620"/>
    <cellStyle name="Millares 3 5 4 3 4" xfId="12621"/>
    <cellStyle name="Millares 3 5 4 4" xfId="12622"/>
    <cellStyle name="Millares 3 5 4 4 2" xfId="12623"/>
    <cellStyle name="Millares 3 5 4 4 2 2" xfId="12624"/>
    <cellStyle name="Millares 3 5 4 4 2 3" xfId="12625"/>
    <cellStyle name="Millares 3 5 4 4 3" xfId="12626"/>
    <cellStyle name="Millares 3 5 4 4 4" xfId="12627"/>
    <cellStyle name="Millares 3 5 4 5" xfId="12628"/>
    <cellStyle name="Millares 3 5 4 5 2" xfId="12629"/>
    <cellStyle name="Millares 3 5 4 5 2 2" xfId="12630"/>
    <cellStyle name="Millares 3 5 4 5 2 3" xfId="12631"/>
    <cellStyle name="Millares 3 5 4 5 3" xfId="12632"/>
    <cellStyle name="Millares 3 5 4 5 4" xfId="12633"/>
    <cellStyle name="Millares 3 5 4 6" xfId="12634"/>
    <cellStyle name="Millares 3 5 4 6 2" xfId="12635"/>
    <cellStyle name="Millares 3 5 4 6 3" xfId="12636"/>
    <cellStyle name="Millares 3 5 4 7" xfId="12637"/>
    <cellStyle name="Millares 3 5 4 8" xfId="12638"/>
    <cellStyle name="Millares 3 5 5" xfId="12639"/>
    <cellStyle name="Millares 3 5 5 2" xfId="12640"/>
    <cellStyle name="Millares 3 5 5 2 2" xfId="12641"/>
    <cellStyle name="Millares 3 5 5 2 2 2" xfId="12642"/>
    <cellStyle name="Millares 3 5 5 2 2 3" xfId="12643"/>
    <cellStyle name="Millares 3 5 5 2 3" xfId="12644"/>
    <cellStyle name="Millares 3 5 5 2 4" xfId="12645"/>
    <cellStyle name="Millares 3 5 5 3" xfId="12646"/>
    <cellStyle name="Millares 3 5 5 3 2" xfId="12647"/>
    <cellStyle name="Millares 3 5 5 3 2 2" xfId="12648"/>
    <cellStyle name="Millares 3 5 5 3 2 3" xfId="12649"/>
    <cellStyle name="Millares 3 5 5 3 3" xfId="12650"/>
    <cellStyle name="Millares 3 5 5 3 4" xfId="12651"/>
    <cellStyle name="Millares 3 5 5 4" xfId="12652"/>
    <cellStyle name="Millares 3 5 5 4 2" xfId="12653"/>
    <cellStyle name="Millares 3 5 5 4 3" xfId="12654"/>
    <cellStyle name="Millares 3 5 5 5" xfId="12655"/>
    <cellStyle name="Millares 3 5 5 6" xfId="12656"/>
    <cellStyle name="Millares 3 5 6" xfId="12657"/>
    <cellStyle name="Millares 3 5 6 2" xfId="12658"/>
    <cellStyle name="Millares 3 5 6 2 2" xfId="12659"/>
    <cellStyle name="Millares 3 5 6 2 3" xfId="12660"/>
    <cellStyle name="Millares 3 5 6 3" xfId="12661"/>
    <cellStyle name="Millares 3 5 6 4" xfId="12662"/>
    <cellStyle name="Millares 3 5 7" xfId="12663"/>
    <cellStyle name="Millares 3 5 7 2" xfId="12664"/>
    <cellStyle name="Millares 3 5 7 2 2" xfId="12665"/>
    <cellStyle name="Millares 3 5 7 2 3" xfId="12666"/>
    <cellStyle name="Millares 3 5 7 3" xfId="12667"/>
    <cellStyle name="Millares 3 5 7 4" xfId="12668"/>
    <cellStyle name="Millares 3 5 8" xfId="12669"/>
    <cellStyle name="Millares 3 5 8 2" xfId="12670"/>
    <cellStyle name="Millares 3 5 8 2 2" xfId="12671"/>
    <cellStyle name="Millares 3 5 8 2 3" xfId="12672"/>
    <cellStyle name="Millares 3 5 8 3" xfId="12673"/>
    <cellStyle name="Millares 3 5 8 4" xfId="12674"/>
    <cellStyle name="Millares 3 5 9" xfId="12675"/>
    <cellStyle name="Millares 3 5 9 2" xfId="12676"/>
    <cellStyle name="Millares 3 5 9 2 2" xfId="12677"/>
    <cellStyle name="Millares 3 5 9 2 3" xfId="12678"/>
    <cellStyle name="Millares 3 5 9 3" xfId="12679"/>
    <cellStyle name="Millares 3 5 9 4" xfId="12680"/>
    <cellStyle name="Millares 3 6" xfId="12681"/>
    <cellStyle name="Millares 3 6 10" xfId="12682"/>
    <cellStyle name="Millares 3 6 11" xfId="12683"/>
    <cellStyle name="Millares 3 6 2" xfId="12684"/>
    <cellStyle name="Millares 3 6 2 2" xfId="12685"/>
    <cellStyle name="Millares 3 6 2 2 2" xfId="12686"/>
    <cellStyle name="Millares 3 6 2 2 2 2" xfId="12687"/>
    <cellStyle name="Millares 3 6 2 2 2 2 2" xfId="12688"/>
    <cellStyle name="Millares 3 6 2 2 2 2 2 2" xfId="12689"/>
    <cellStyle name="Millares 3 6 2 2 2 2 2 3" xfId="12690"/>
    <cellStyle name="Millares 3 6 2 2 2 2 3" xfId="12691"/>
    <cellStyle name="Millares 3 6 2 2 2 2 4" xfId="12692"/>
    <cellStyle name="Millares 3 6 2 2 2 3" xfId="12693"/>
    <cellStyle name="Millares 3 6 2 2 2 3 2" xfId="12694"/>
    <cellStyle name="Millares 3 6 2 2 2 3 3" xfId="12695"/>
    <cellStyle name="Millares 3 6 2 2 2 4" xfId="12696"/>
    <cellStyle name="Millares 3 6 2 2 2 5" xfId="12697"/>
    <cellStyle name="Millares 3 6 2 2 3" xfId="12698"/>
    <cellStyle name="Millares 3 6 2 2 3 2" xfId="12699"/>
    <cellStyle name="Millares 3 6 2 2 3 2 2" xfId="12700"/>
    <cellStyle name="Millares 3 6 2 2 3 2 3" xfId="12701"/>
    <cellStyle name="Millares 3 6 2 2 3 3" xfId="12702"/>
    <cellStyle name="Millares 3 6 2 2 3 4" xfId="12703"/>
    <cellStyle name="Millares 3 6 2 2 4" xfId="12704"/>
    <cellStyle name="Millares 3 6 2 2 4 2" xfId="12705"/>
    <cellStyle name="Millares 3 6 2 2 4 2 2" xfId="12706"/>
    <cellStyle name="Millares 3 6 2 2 4 2 3" xfId="12707"/>
    <cellStyle name="Millares 3 6 2 2 4 3" xfId="12708"/>
    <cellStyle name="Millares 3 6 2 2 4 4" xfId="12709"/>
    <cellStyle name="Millares 3 6 2 2 5" xfId="12710"/>
    <cellStyle name="Millares 3 6 2 2 5 2" xfId="12711"/>
    <cellStyle name="Millares 3 6 2 2 5 2 2" xfId="12712"/>
    <cellStyle name="Millares 3 6 2 2 5 2 3" xfId="12713"/>
    <cellStyle name="Millares 3 6 2 2 5 3" xfId="12714"/>
    <cellStyle name="Millares 3 6 2 2 5 4" xfId="12715"/>
    <cellStyle name="Millares 3 6 2 2 6" xfId="12716"/>
    <cellStyle name="Millares 3 6 2 2 6 2" xfId="12717"/>
    <cellStyle name="Millares 3 6 2 2 6 3" xfId="12718"/>
    <cellStyle name="Millares 3 6 2 2 7" xfId="12719"/>
    <cellStyle name="Millares 3 6 2 2 8" xfId="12720"/>
    <cellStyle name="Millares 3 6 2 3" xfId="12721"/>
    <cellStyle name="Millares 3 6 2 3 2" xfId="12722"/>
    <cellStyle name="Millares 3 6 2 3 2 2" xfId="12723"/>
    <cellStyle name="Millares 3 6 2 3 2 2 2" xfId="12724"/>
    <cellStyle name="Millares 3 6 2 3 2 2 3" xfId="12725"/>
    <cellStyle name="Millares 3 6 2 3 2 3" xfId="12726"/>
    <cellStyle name="Millares 3 6 2 3 2 4" xfId="12727"/>
    <cellStyle name="Millares 3 6 2 3 3" xfId="12728"/>
    <cellStyle name="Millares 3 6 2 3 3 2" xfId="12729"/>
    <cellStyle name="Millares 3 6 2 3 3 3" xfId="12730"/>
    <cellStyle name="Millares 3 6 2 3 4" xfId="12731"/>
    <cellStyle name="Millares 3 6 2 3 5" xfId="12732"/>
    <cellStyle name="Millares 3 6 2 4" xfId="12733"/>
    <cellStyle name="Millares 3 6 2 4 2" xfId="12734"/>
    <cellStyle name="Millares 3 6 2 4 2 2" xfId="12735"/>
    <cellStyle name="Millares 3 6 2 4 2 3" xfId="12736"/>
    <cellStyle name="Millares 3 6 2 4 3" xfId="12737"/>
    <cellStyle name="Millares 3 6 2 4 4" xfId="12738"/>
    <cellStyle name="Millares 3 6 2 5" xfId="12739"/>
    <cellStyle name="Millares 3 6 2 5 2" xfId="12740"/>
    <cellStyle name="Millares 3 6 2 5 2 2" xfId="12741"/>
    <cellStyle name="Millares 3 6 2 5 2 3" xfId="12742"/>
    <cellStyle name="Millares 3 6 2 5 3" xfId="12743"/>
    <cellStyle name="Millares 3 6 2 5 4" xfId="12744"/>
    <cellStyle name="Millares 3 6 2 6" xfId="12745"/>
    <cellStyle name="Millares 3 6 2 6 2" xfId="12746"/>
    <cellStyle name="Millares 3 6 2 6 2 2" xfId="12747"/>
    <cellStyle name="Millares 3 6 2 6 2 3" xfId="12748"/>
    <cellStyle name="Millares 3 6 2 6 3" xfId="12749"/>
    <cellStyle name="Millares 3 6 2 6 4" xfId="12750"/>
    <cellStyle name="Millares 3 6 2 7" xfId="12751"/>
    <cellStyle name="Millares 3 6 2 7 2" xfId="12752"/>
    <cellStyle name="Millares 3 6 2 7 3" xfId="12753"/>
    <cellStyle name="Millares 3 6 2 8" xfId="12754"/>
    <cellStyle name="Millares 3 6 2 9" xfId="12755"/>
    <cellStyle name="Millares 3 6 3" xfId="12756"/>
    <cellStyle name="Millares 3 6 3 2" xfId="12757"/>
    <cellStyle name="Millares 3 6 3 2 2" xfId="12758"/>
    <cellStyle name="Millares 3 6 3 2 2 2" xfId="12759"/>
    <cellStyle name="Millares 3 6 3 2 2 2 2" xfId="12760"/>
    <cellStyle name="Millares 3 6 3 2 2 2 3" xfId="12761"/>
    <cellStyle name="Millares 3 6 3 2 2 3" xfId="12762"/>
    <cellStyle name="Millares 3 6 3 2 2 4" xfId="12763"/>
    <cellStyle name="Millares 3 6 3 2 3" xfId="12764"/>
    <cellStyle name="Millares 3 6 3 2 3 2" xfId="12765"/>
    <cellStyle name="Millares 3 6 3 2 3 3" xfId="12766"/>
    <cellStyle name="Millares 3 6 3 2 4" xfId="12767"/>
    <cellStyle name="Millares 3 6 3 2 5" xfId="12768"/>
    <cellStyle name="Millares 3 6 3 3" xfId="12769"/>
    <cellStyle name="Millares 3 6 3 3 2" xfId="12770"/>
    <cellStyle name="Millares 3 6 3 3 2 2" xfId="12771"/>
    <cellStyle name="Millares 3 6 3 3 2 3" xfId="12772"/>
    <cellStyle name="Millares 3 6 3 3 3" xfId="12773"/>
    <cellStyle name="Millares 3 6 3 3 4" xfId="12774"/>
    <cellStyle name="Millares 3 6 3 4" xfId="12775"/>
    <cellStyle name="Millares 3 6 3 4 2" xfId="12776"/>
    <cellStyle name="Millares 3 6 3 4 2 2" xfId="12777"/>
    <cellStyle name="Millares 3 6 3 4 2 3" xfId="12778"/>
    <cellStyle name="Millares 3 6 3 4 3" xfId="12779"/>
    <cellStyle name="Millares 3 6 3 4 4" xfId="12780"/>
    <cellStyle name="Millares 3 6 3 5" xfId="12781"/>
    <cellStyle name="Millares 3 6 3 5 2" xfId="12782"/>
    <cellStyle name="Millares 3 6 3 5 2 2" xfId="12783"/>
    <cellStyle name="Millares 3 6 3 5 2 3" xfId="12784"/>
    <cellStyle name="Millares 3 6 3 5 3" xfId="12785"/>
    <cellStyle name="Millares 3 6 3 5 4" xfId="12786"/>
    <cellStyle name="Millares 3 6 3 6" xfId="12787"/>
    <cellStyle name="Millares 3 6 3 6 2" xfId="12788"/>
    <cellStyle name="Millares 3 6 3 6 3" xfId="12789"/>
    <cellStyle name="Millares 3 6 3 7" xfId="12790"/>
    <cellStyle name="Millares 3 6 3 8" xfId="12791"/>
    <cellStyle name="Millares 3 6 4" xfId="12792"/>
    <cellStyle name="Millares 3 6 4 2" xfId="12793"/>
    <cellStyle name="Millares 3 6 4 2 2" xfId="12794"/>
    <cellStyle name="Millares 3 6 4 2 2 2" xfId="12795"/>
    <cellStyle name="Millares 3 6 4 2 2 3" xfId="12796"/>
    <cellStyle name="Millares 3 6 4 2 3" xfId="12797"/>
    <cellStyle name="Millares 3 6 4 2 4" xfId="12798"/>
    <cellStyle name="Millares 3 6 4 3" xfId="12799"/>
    <cellStyle name="Millares 3 6 4 3 2" xfId="12800"/>
    <cellStyle name="Millares 3 6 4 3 2 2" xfId="12801"/>
    <cellStyle name="Millares 3 6 4 3 2 3" xfId="12802"/>
    <cellStyle name="Millares 3 6 4 3 3" xfId="12803"/>
    <cellStyle name="Millares 3 6 4 3 4" xfId="12804"/>
    <cellStyle name="Millares 3 6 4 4" xfId="12805"/>
    <cellStyle name="Millares 3 6 4 4 2" xfId="12806"/>
    <cellStyle name="Millares 3 6 4 4 3" xfId="12807"/>
    <cellStyle name="Millares 3 6 4 5" xfId="12808"/>
    <cellStyle name="Millares 3 6 4 6" xfId="12809"/>
    <cellStyle name="Millares 3 6 5" xfId="12810"/>
    <cellStyle name="Millares 3 6 5 2" xfId="12811"/>
    <cellStyle name="Millares 3 6 5 2 2" xfId="12812"/>
    <cellStyle name="Millares 3 6 5 2 3" xfId="12813"/>
    <cellStyle name="Millares 3 6 5 3" xfId="12814"/>
    <cellStyle name="Millares 3 6 5 4" xfId="12815"/>
    <cellStyle name="Millares 3 6 6" xfId="12816"/>
    <cellStyle name="Millares 3 6 6 2" xfId="12817"/>
    <cellStyle name="Millares 3 6 6 2 2" xfId="12818"/>
    <cellStyle name="Millares 3 6 6 2 3" xfId="12819"/>
    <cellStyle name="Millares 3 6 6 3" xfId="12820"/>
    <cellStyle name="Millares 3 6 6 4" xfId="12821"/>
    <cellStyle name="Millares 3 6 7" xfId="12822"/>
    <cellStyle name="Millares 3 6 7 2" xfId="12823"/>
    <cellStyle name="Millares 3 6 7 2 2" xfId="12824"/>
    <cellStyle name="Millares 3 6 7 2 3" xfId="12825"/>
    <cellStyle name="Millares 3 6 7 3" xfId="12826"/>
    <cellStyle name="Millares 3 6 7 4" xfId="12827"/>
    <cellStyle name="Millares 3 6 8" xfId="12828"/>
    <cellStyle name="Millares 3 6 8 2" xfId="12829"/>
    <cellStyle name="Millares 3 6 8 2 2" xfId="12830"/>
    <cellStyle name="Millares 3 6 8 2 3" xfId="12831"/>
    <cellStyle name="Millares 3 6 8 3" xfId="12832"/>
    <cellStyle name="Millares 3 6 8 4" xfId="12833"/>
    <cellStyle name="Millares 3 6 9" xfId="12834"/>
    <cellStyle name="Millares 3 6 9 2" xfId="12835"/>
    <cellStyle name="Millares 3 6 9 3" xfId="12836"/>
    <cellStyle name="Millares 3 7" xfId="12837"/>
    <cellStyle name="Millares 3 7 2" xfId="12838"/>
    <cellStyle name="Millares 3 7 2 2" xfId="12839"/>
    <cellStyle name="Millares 3 7 3" xfId="12840"/>
    <cellStyle name="Millares 3 8" xfId="12841"/>
    <cellStyle name="Millares 3 8 2" xfId="12842"/>
    <cellStyle name="Millares 30" xfId="12843"/>
    <cellStyle name="Millares 31" xfId="12844"/>
    <cellStyle name="Millares 32" xfId="12845"/>
    <cellStyle name="Millares 33" xfId="12846"/>
    <cellStyle name="Millares 34" xfId="12847"/>
    <cellStyle name="Millares 35" xfId="12848"/>
    <cellStyle name="Millares 36" xfId="12849"/>
    <cellStyle name="Millares 37" xfId="12850"/>
    <cellStyle name="Millares 38" xfId="12851"/>
    <cellStyle name="Millares 39" xfId="12852"/>
    <cellStyle name="Millares 4 3" xfId="12853"/>
    <cellStyle name="Millares 4 3 10" xfId="12854"/>
    <cellStyle name="Millares 4 3 10 2" xfId="12855"/>
    <cellStyle name="Millares 4 3 10 2 2" xfId="12856"/>
    <cellStyle name="Millares 4 3 10 2 3" xfId="12857"/>
    <cellStyle name="Millares 4 3 10 3" xfId="12858"/>
    <cellStyle name="Millares 4 3 10 4" xfId="12859"/>
    <cellStyle name="Millares 4 3 11" xfId="12860"/>
    <cellStyle name="Millares 4 3 11 2" xfId="12861"/>
    <cellStyle name="Millares 4 3 11 3" xfId="12862"/>
    <cellStyle name="Millares 4 3 12" xfId="12863"/>
    <cellStyle name="Millares 4 3 13" xfId="12864"/>
    <cellStyle name="Millares 4 3 2" xfId="12865"/>
    <cellStyle name="Millares 4 3 2 10" xfId="12866"/>
    <cellStyle name="Millares 4 3 2 10 2" xfId="12867"/>
    <cellStyle name="Millares 4 3 2 10 3" xfId="12868"/>
    <cellStyle name="Millares 4 3 2 11" xfId="12869"/>
    <cellStyle name="Millares 4 3 2 12" xfId="12870"/>
    <cellStyle name="Millares 4 3 2 2" xfId="12871"/>
    <cellStyle name="Millares 4 3 2 2 2" xfId="12872"/>
    <cellStyle name="Millares 4 3 2 2 2 2" xfId="12873"/>
    <cellStyle name="Millares 4 3 2 2 2 2 2" xfId="12874"/>
    <cellStyle name="Millares 4 3 2 2 2 2 2 2" xfId="12875"/>
    <cellStyle name="Millares 4 3 2 2 2 2 2 2 2" xfId="12876"/>
    <cellStyle name="Millares 4 3 2 2 2 2 2 2 3" xfId="12877"/>
    <cellStyle name="Millares 4 3 2 2 2 2 2 3" xfId="12878"/>
    <cellStyle name="Millares 4 3 2 2 2 2 2 4" xfId="12879"/>
    <cellStyle name="Millares 4 3 2 2 2 2 3" xfId="12880"/>
    <cellStyle name="Millares 4 3 2 2 2 2 3 2" xfId="12881"/>
    <cellStyle name="Millares 4 3 2 2 2 2 3 3" xfId="12882"/>
    <cellStyle name="Millares 4 3 2 2 2 2 4" xfId="12883"/>
    <cellStyle name="Millares 4 3 2 2 2 2 5" xfId="12884"/>
    <cellStyle name="Millares 4 3 2 2 2 3" xfId="12885"/>
    <cellStyle name="Millares 4 3 2 2 2 3 2" xfId="12886"/>
    <cellStyle name="Millares 4 3 2 2 2 3 2 2" xfId="12887"/>
    <cellStyle name="Millares 4 3 2 2 2 3 2 3" xfId="12888"/>
    <cellStyle name="Millares 4 3 2 2 2 3 3" xfId="12889"/>
    <cellStyle name="Millares 4 3 2 2 2 3 4" xfId="12890"/>
    <cellStyle name="Millares 4 3 2 2 2 4" xfId="12891"/>
    <cellStyle name="Millares 4 3 2 2 2 4 2" xfId="12892"/>
    <cellStyle name="Millares 4 3 2 2 2 4 2 2" xfId="12893"/>
    <cellStyle name="Millares 4 3 2 2 2 4 2 3" xfId="12894"/>
    <cellStyle name="Millares 4 3 2 2 2 4 3" xfId="12895"/>
    <cellStyle name="Millares 4 3 2 2 2 4 4" xfId="12896"/>
    <cellStyle name="Millares 4 3 2 2 2 5" xfId="12897"/>
    <cellStyle name="Millares 4 3 2 2 2 5 2" xfId="12898"/>
    <cellStyle name="Millares 4 3 2 2 2 5 2 2" xfId="12899"/>
    <cellStyle name="Millares 4 3 2 2 2 5 2 3" xfId="12900"/>
    <cellStyle name="Millares 4 3 2 2 2 5 3" xfId="12901"/>
    <cellStyle name="Millares 4 3 2 2 2 5 4" xfId="12902"/>
    <cellStyle name="Millares 4 3 2 2 2 6" xfId="12903"/>
    <cellStyle name="Millares 4 3 2 2 2 6 2" xfId="12904"/>
    <cellStyle name="Millares 4 3 2 2 2 6 3" xfId="12905"/>
    <cellStyle name="Millares 4 3 2 2 2 7" xfId="12906"/>
    <cellStyle name="Millares 4 3 2 2 2 8" xfId="12907"/>
    <cellStyle name="Millares 4 3 2 2 3" xfId="12908"/>
    <cellStyle name="Millares 4 3 2 2 3 2" xfId="12909"/>
    <cellStyle name="Millares 4 3 2 2 3 2 2" xfId="12910"/>
    <cellStyle name="Millares 4 3 2 2 3 2 2 2" xfId="12911"/>
    <cellStyle name="Millares 4 3 2 2 3 2 2 3" xfId="12912"/>
    <cellStyle name="Millares 4 3 2 2 3 2 3" xfId="12913"/>
    <cellStyle name="Millares 4 3 2 2 3 2 4" xfId="12914"/>
    <cellStyle name="Millares 4 3 2 2 3 3" xfId="12915"/>
    <cellStyle name="Millares 4 3 2 2 3 3 2" xfId="12916"/>
    <cellStyle name="Millares 4 3 2 2 3 3 3" xfId="12917"/>
    <cellStyle name="Millares 4 3 2 2 3 4" xfId="12918"/>
    <cellStyle name="Millares 4 3 2 2 3 5" xfId="12919"/>
    <cellStyle name="Millares 4 3 2 2 4" xfId="12920"/>
    <cellStyle name="Millares 4 3 2 2 4 2" xfId="12921"/>
    <cellStyle name="Millares 4 3 2 2 4 2 2" xfId="12922"/>
    <cellStyle name="Millares 4 3 2 2 4 2 3" xfId="12923"/>
    <cellStyle name="Millares 4 3 2 2 4 3" xfId="12924"/>
    <cellStyle name="Millares 4 3 2 2 4 4" xfId="12925"/>
    <cellStyle name="Millares 4 3 2 2 5" xfId="12926"/>
    <cellStyle name="Millares 4 3 2 2 5 2" xfId="12927"/>
    <cellStyle name="Millares 4 3 2 2 5 2 2" xfId="12928"/>
    <cellStyle name="Millares 4 3 2 2 5 2 3" xfId="12929"/>
    <cellStyle name="Millares 4 3 2 2 5 3" xfId="12930"/>
    <cellStyle name="Millares 4 3 2 2 5 4" xfId="12931"/>
    <cellStyle name="Millares 4 3 2 2 6" xfId="12932"/>
    <cellStyle name="Millares 4 3 2 2 6 2" xfId="12933"/>
    <cellStyle name="Millares 4 3 2 2 6 2 2" xfId="12934"/>
    <cellStyle name="Millares 4 3 2 2 6 2 3" xfId="12935"/>
    <cellStyle name="Millares 4 3 2 2 6 3" xfId="12936"/>
    <cellStyle name="Millares 4 3 2 2 6 4" xfId="12937"/>
    <cellStyle name="Millares 4 3 2 2 7" xfId="12938"/>
    <cellStyle name="Millares 4 3 2 2 7 2" xfId="12939"/>
    <cellStyle name="Millares 4 3 2 2 7 3" xfId="12940"/>
    <cellStyle name="Millares 4 3 2 2 8" xfId="12941"/>
    <cellStyle name="Millares 4 3 2 2 9" xfId="12942"/>
    <cellStyle name="Millares 4 3 2 3" xfId="12943"/>
    <cellStyle name="Millares 4 3 2 3 2" xfId="12944"/>
    <cellStyle name="Millares 4 3 2 3 2 2" xfId="12945"/>
    <cellStyle name="Millares 4 3 2 3 2 2 2" xfId="12946"/>
    <cellStyle name="Millares 4 3 2 3 2 2 2 2" xfId="12947"/>
    <cellStyle name="Millares 4 3 2 3 2 2 2 3" xfId="12948"/>
    <cellStyle name="Millares 4 3 2 3 2 2 3" xfId="12949"/>
    <cellStyle name="Millares 4 3 2 3 2 2 4" xfId="12950"/>
    <cellStyle name="Millares 4 3 2 3 2 3" xfId="12951"/>
    <cellStyle name="Millares 4 3 2 3 2 3 2" xfId="12952"/>
    <cellStyle name="Millares 4 3 2 3 2 3 3" xfId="12953"/>
    <cellStyle name="Millares 4 3 2 3 2 4" xfId="12954"/>
    <cellStyle name="Millares 4 3 2 3 2 5" xfId="12955"/>
    <cellStyle name="Millares 4 3 2 3 3" xfId="12956"/>
    <cellStyle name="Millares 4 3 2 3 3 2" xfId="12957"/>
    <cellStyle name="Millares 4 3 2 3 3 2 2" xfId="12958"/>
    <cellStyle name="Millares 4 3 2 3 3 2 3" xfId="12959"/>
    <cellStyle name="Millares 4 3 2 3 3 3" xfId="12960"/>
    <cellStyle name="Millares 4 3 2 3 3 4" xfId="12961"/>
    <cellStyle name="Millares 4 3 2 3 4" xfId="12962"/>
    <cellStyle name="Millares 4 3 2 3 4 2" xfId="12963"/>
    <cellStyle name="Millares 4 3 2 3 4 2 2" xfId="12964"/>
    <cellStyle name="Millares 4 3 2 3 4 2 3" xfId="12965"/>
    <cellStyle name="Millares 4 3 2 3 4 3" xfId="12966"/>
    <cellStyle name="Millares 4 3 2 3 4 4" xfId="12967"/>
    <cellStyle name="Millares 4 3 2 3 5" xfId="12968"/>
    <cellStyle name="Millares 4 3 2 3 5 2" xfId="12969"/>
    <cellStyle name="Millares 4 3 2 3 5 2 2" xfId="12970"/>
    <cellStyle name="Millares 4 3 2 3 5 2 3" xfId="12971"/>
    <cellStyle name="Millares 4 3 2 3 5 3" xfId="12972"/>
    <cellStyle name="Millares 4 3 2 3 5 4" xfId="12973"/>
    <cellStyle name="Millares 4 3 2 3 6" xfId="12974"/>
    <cellStyle name="Millares 4 3 2 3 6 2" xfId="12975"/>
    <cellStyle name="Millares 4 3 2 3 6 3" xfId="12976"/>
    <cellStyle name="Millares 4 3 2 3 7" xfId="12977"/>
    <cellStyle name="Millares 4 3 2 3 8" xfId="12978"/>
    <cellStyle name="Millares 4 3 2 4" xfId="12979"/>
    <cellStyle name="Millares 4 3 2 4 2" xfId="12980"/>
    <cellStyle name="Millares 4 3 2 4 2 2" xfId="12981"/>
    <cellStyle name="Millares 4 3 2 4 2 2 2" xfId="12982"/>
    <cellStyle name="Millares 4 3 2 4 2 2 3" xfId="12983"/>
    <cellStyle name="Millares 4 3 2 4 2 3" xfId="12984"/>
    <cellStyle name="Millares 4 3 2 4 2 4" xfId="12985"/>
    <cellStyle name="Millares 4 3 2 4 3" xfId="12986"/>
    <cellStyle name="Millares 4 3 2 4 3 2" xfId="12987"/>
    <cellStyle name="Millares 4 3 2 4 3 2 2" xfId="12988"/>
    <cellStyle name="Millares 4 3 2 4 3 2 3" xfId="12989"/>
    <cellStyle name="Millares 4 3 2 4 3 3" xfId="12990"/>
    <cellStyle name="Millares 4 3 2 4 3 4" xfId="12991"/>
    <cellStyle name="Millares 4 3 2 4 4" xfId="12992"/>
    <cellStyle name="Millares 4 3 2 4 4 2" xfId="12993"/>
    <cellStyle name="Millares 4 3 2 4 4 3" xfId="12994"/>
    <cellStyle name="Millares 4 3 2 4 5" xfId="12995"/>
    <cellStyle name="Millares 4 3 2 4 6" xfId="12996"/>
    <cellStyle name="Millares 4 3 2 5" xfId="12997"/>
    <cellStyle name="Millares 4 3 2 5 2" xfId="12998"/>
    <cellStyle name="Millares 4 3 2 5 2 2" xfId="12999"/>
    <cellStyle name="Millares 4 3 2 5 2 3" xfId="13000"/>
    <cellStyle name="Millares 4 3 2 5 3" xfId="13001"/>
    <cellStyle name="Millares 4 3 2 5 4" xfId="13002"/>
    <cellStyle name="Millares 4 3 2 6" xfId="13003"/>
    <cellStyle name="Millares 4 3 2 6 2" xfId="13004"/>
    <cellStyle name="Millares 4 3 2 6 2 2" xfId="13005"/>
    <cellStyle name="Millares 4 3 2 6 2 3" xfId="13006"/>
    <cellStyle name="Millares 4 3 2 6 3" xfId="13007"/>
    <cellStyle name="Millares 4 3 2 6 4" xfId="13008"/>
    <cellStyle name="Millares 4 3 2 7" xfId="13009"/>
    <cellStyle name="Millares 4 3 2 7 2" xfId="13010"/>
    <cellStyle name="Millares 4 3 2 7 2 2" xfId="13011"/>
    <cellStyle name="Millares 4 3 2 7 2 3" xfId="13012"/>
    <cellStyle name="Millares 4 3 2 7 3" xfId="13013"/>
    <cellStyle name="Millares 4 3 2 7 4" xfId="13014"/>
    <cellStyle name="Millares 4 3 2 8" xfId="13015"/>
    <cellStyle name="Millares 4 3 2 8 2" xfId="13016"/>
    <cellStyle name="Millares 4 3 2 8 2 2" xfId="13017"/>
    <cellStyle name="Millares 4 3 2 8 2 3" xfId="13018"/>
    <cellStyle name="Millares 4 3 2 8 3" xfId="13019"/>
    <cellStyle name="Millares 4 3 2 8 4" xfId="13020"/>
    <cellStyle name="Millares 4 3 2 9" xfId="13021"/>
    <cellStyle name="Millares 4 3 2 9 2" xfId="13022"/>
    <cellStyle name="Millares 4 3 2 9 2 2" xfId="13023"/>
    <cellStyle name="Millares 4 3 2 9 2 3" xfId="13024"/>
    <cellStyle name="Millares 4 3 2 9 3" xfId="13025"/>
    <cellStyle name="Millares 4 3 2 9 4" xfId="13026"/>
    <cellStyle name="Millares 4 3 3" xfId="13027"/>
    <cellStyle name="Millares 4 3 3 2" xfId="13028"/>
    <cellStyle name="Millares 4 3 3 2 2" xfId="13029"/>
    <cellStyle name="Millares 4 3 3 2 2 2" xfId="13030"/>
    <cellStyle name="Millares 4 3 3 2 2 2 2" xfId="13031"/>
    <cellStyle name="Millares 4 3 3 2 2 2 2 2" xfId="13032"/>
    <cellStyle name="Millares 4 3 3 2 2 2 2 3" xfId="13033"/>
    <cellStyle name="Millares 4 3 3 2 2 2 3" xfId="13034"/>
    <cellStyle name="Millares 4 3 3 2 2 2 4" xfId="13035"/>
    <cellStyle name="Millares 4 3 3 2 2 3" xfId="13036"/>
    <cellStyle name="Millares 4 3 3 2 2 3 2" xfId="13037"/>
    <cellStyle name="Millares 4 3 3 2 2 3 3" xfId="13038"/>
    <cellStyle name="Millares 4 3 3 2 2 4" xfId="13039"/>
    <cellStyle name="Millares 4 3 3 2 2 5" xfId="13040"/>
    <cellStyle name="Millares 4 3 3 2 3" xfId="13041"/>
    <cellStyle name="Millares 4 3 3 2 3 2" xfId="13042"/>
    <cellStyle name="Millares 4 3 3 2 3 2 2" xfId="13043"/>
    <cellStyle name="Millares 4 3 3 2 3 2 3" xfId="13044"/>
    <cellStyle name="Millares 4 3 3 2 3 3" xfId="13045"/>
    <cellStyle name="Millares 4 3 3 2 3 4" xfId="13046"/>
    <cellStyle name="Millares 4 3 3 2 4" xfId="13047"/>
    <cellStyle name="Millares 4 3 3 2 4 2" xfId="13048"/>
    <cellStyle name="Millares 4 3 3 2 4 2 2" xfId="13049"/>
    <cellStyle name="Millares 4 3 3 2 4 2 3" xfId="13050"/>
    <cellStyle name="Millares 4 3 3 2 4 3" xfId="13051"/>
    <cellStyle name="Millares 4 3 3 2 4 4" xfId="13052"/>
    <cellStyle name="Millares 4 3 3 2 5" xfId="13053"/>
    <cellStyle name="Millares 4 3 3 2 5 2" xfId="13054"/>
    <cellStyle name="Millares 4 3 3 2 5 2 2" xfId="13055"/>
    <cellStyle name="Millares 4 3 3 2 5 2 3" xfId="13056"/>
    <cellStyle name="Millares 4 3 3 2 5 3" xfId="13057"/>
    <cellStyle name="Millares 4 3 3 2 5 4" xfId="13058"/>
    <cellStyle name="Millares 4 3 3 2 6" xfId="13059"/>
    <cellStyle name="Millares 4 3 3 2 6 2" xfId="13060"/>
    <cellStyle name="Millares 4 3 3 2 6 3" xfId="13061"/>
    <cellStyle name="Millares 4 3 3 2 7" xfId="13062"/>
    <cellStyle name="Millares 4 3 3 2 8" xfId="13063"/>
    <cellStyle name="Millares 4 3 3 3" xfId="13064"/>
    <cellStyle name="Millares 4 3 3 3 2" xfId="13065"/>
    <cellStyle name="Millares 4 3 3 3 2 2" xfId="13066"/>
    <cellStyle name="Millares 4 3 3 3 2 2 2" xfId="13067"/>
    <cellStyle name="Millares 4 3 3 3 2 2 3" xfId="13068"/>
    <cellStyle name="Millares 4 3 3 3 2 3" xfId="13069"/>
    <cellStyle name="Millares 4 3 3 3 2 4" xfId="13070"/>
    <cellStyle name="Millares 4 3 3 3 3" xfId="13071"/>
    <cellStyle name="Millares 4 3 3 3 3 2" xfId="13072"/>
    <cellStyle name="Millares 4 3 3 3 3 3" xfId="13073"/>
    <cellStyle name="Millares 4 3 3 3 4" xfId="13074"/>
    <cellStyle name="Millares 4 3 3 3 5" xfId="13075"/>
    <cellStyle name="Millares 4 3 3 4" xfId="13076"/>
    <cellStyle name="Millares 4 3 3 4 2" xfId="13077"/>
    <cellStyle name="Millares 4 3 3 4 2 2" xfId="13078"/>
    <cellStyle name="Millares 4 3 3 4 2 3" xfId="13079"/>
    <cellStyle name="Millares 4 3 3 4 3" xfId="13080"/>
    <cellStyle name="Millares 4 3 3 4 4" xfId="13081"/>
    <cellStyle name="Millares 4 3 3 5" xfId="13082"/>
    <cellStyle name="Millares 4 3 3 5 2" xfId="13083"/>
    <cellStyle name="Millares 4 3 3 5 2 2" xfId="13084"/>
    <cellStyle name="Millares 4 3 3 5 2 3" xfId="13085"/>
    <cellStyle name="Millares 4 3 3 5 3" xfId="13086"/>
    <cellStyle name="Millares 4 3 3 5 4" xfId="13087"/>
    <cellStyle name="Millares 4 3 3 6" xfId="13088"/>
    <cellStyle name="Millares 4 3 3 6 2" xfId="13089"/>
    <cellStyle name="Millares 4 3 3 6 2 2" xfId="13090"/>
    <cellStyle name="Millares 4 3 3 6 2 3" xfId="13091"/>
    <cellStyle name="Millares 4 3 3 6 3" xfId="13092"/>
    <cellStyle name="Millares 4 3 3 6 4" xfId="13093"/>
    <cellStyle name="Millares 4 3 3 7" xfId="13094"/>
    <cellStyle name="Millares 4 3 3 7 2" xfId="13095"/>
    <cellStyle name="Millares 4 3 3 7 3" xfId="13096"/>
    <cellStyle name="Millares 4 3 3 8" xfId="13097"/>
    <cellStyle name="Millares 4 3 3 9" xfId="13098"/>
    <cellStyle name="Millares 4 3 4" xfId="13099"/>
    <cellStyle name="Millares 4 3 4 2" xfId="13100"/>
    <cellStyle name="Millares 4 3 4 2 2" xfId="13101"/>
    <cellStyle name="Millares 4 3 4 2 2 2" xfId="13102"/>
    <cellStyle name="Millares 4 3 4 2 2 2 2" xfId="13103"/>
    <cellStyle name="Millares 4 3 4 2 2 2 3" xfId="13104"/>
    <cellStyle name="Millares 4 3 4 2 2 3" xfId="13105"/>
    <cellStyle name="Millares 4 3 4 2 2 4" xfId="13106"/>
    <cellStyle name="Millares 4 3 4 2 3" xfId="13107"/>
    <cellStyle name="Millares 4 3 4 2 3 2" xfId="13108"/>
    <cellStyle name="Millares 4 3 4 2 3 3" xfId="13109"/>
    <cellStyle name="Millares 4 3 4 2 4" xfId="13110"/>
    <cellStyle name="Millares 4 3 4 2 5" xfId="13111"/>
    <cellStyle name="Millares 4 3 4 3" xfId="13112"/>
    <cellStyle name="Millares 4 3 4 3 2" xfId="13113"/>
    <cellStyle name="Millares 4 3 4 3 2 2" xfId="13114"/>
    <cellStyle name="Millares 4 3 4 3 2 3" xfId="13115"/>
    <cellStyle name="Millares 4 3 4 3 3" xfId="13116"/>
    <cellStyle name="Millares 4 3 4 3 4" xfId="13117"/>
    <cellStyle name="Millares 4 3 4 4" xfId="13118"/>
    <cellStyle name="Millares 4 3 4 4 2" xfId="13119"/>
    <cellStyle name="Millares 4 3 4 4 2 2" xfId="13120"/>
    <cellStyle name="Millares 4 3 4 4 2 3" xfId="13121"/>
    <cellStyle name="Millares 4 3 4 4 3" xfId="13122"/>
    <cellStyle name="Millares 4 3 4 4 4" xfId="13123"/>
    <cellStyle name="Millares 4 3 4 5" xfId="13124"/>
    <cellStyle name="Millares 4 3 4 5 2" xfId="13125"/>
    <cellStyle name="Millares 4 3 4 5 2 2" xfId="13126"/>
    <cellStyle name="Millares 4 3 4 5 2 3" xfId="13127"/>
    <cellStyle name="Millares 4 3 4 5 3" xfId="13128"/>
    <cellStyle name="Millares 4 3 4 5 4" xfId="13129"/>
    <cellStyle name="Millares 4 3 4 6" xfId="13130"/>
    <cellStyle name="Millares 4 3 4 6 2" xfId="13131"/>
    <cellStyle name="Millares 4 3 4 6 3" xfId="13132"/>
    <cellStyle name="Millares 4 3 4 7" xfId="13133"/>
    <cellStyle name="Millares 4 3 4 8" xfId="13134"/>
    <cellStyle name="Millares 4 3 5" xfId="13135"/>
    <cellStyle name="Millares 4 3 5 2" xfId="13136"/>
    <cellStyle name="Millares 4 3 5 2 2" xfId="13137"/>
    <cellStyle name="Millares 4 3 5 2 2 2" xfId="13138"/>
    <cellStyle name="Millares 4 3 5 2 2 3" xfId="13139"/>
    <cellStyle name="Millares 4 3 5 2 3" xfId="13140"/>
    <cellStyle name="Millares 4 3 5 2 4" xfId="13141"/>
    <cellStyle name="Millares 4 3 5 3" xfId="13142"/>
    <cellStyle name="Millares 4 3 5 3 2" xfId="13143"/>
    <cellStyle name="Millares 4 3 5 3 2 2" xfId="13144"/>
    <cellStyle name="Millares 4 3 5 3 2 3" xfId="13145"/>
    <cellStyle name="Millares 4 3 5 3 3" xfId="13146"/>
    <cellStyle name="Millares 4 3 5 3 4" xfId="13147"/>
    <cellStyle name="Millares 4 3 5 4" xfId="13148"/>
    <cellStyle name="Millares 4 3 5 4 2" xfId="13149"/>
    <cellStyle name="Millares 4 3 5 4 3" xfId="13150"/>
    <cellStyle name="Millares 4 3 5 5" xfId="13151"/>
    <cellStyle name="Millares 4 3 5 6" xfId="13152"/>
    <cellStyle name="Millares 4 3 6" xfId="13153"/>
    <cellStyle name="Millares 4 3 6 2" xfId="13154"/>
    <cellStyle name="Millares 4 3 6 2 2" xfId="13155"/>
    <cellStyle name="Millares 4 3 6 2 3" xfId="13156"/>
    <cellStyle name="Millares 4 3 6 3" xfId="13157"/>
    <cellStyle name="Millares 4 3 6 4" xfId="13158"/>
    <cellStyle name="Millares 4 3 7" xfId="13159"/>
    <cellStyle name="Millares 4 3 7 2" xfId="13160"/>
    <cellStyle name="Millares 4 3 7 2 2" xfId="13161"/>
    <cellStyle name="Millares 4 3 7 2 3" xfId="13162"/>
    <cellStyle name="Millares 4 3 7 3" xfId="13163"/>
    <cellStyle name="Millares 4 3 7 4" xfId="13164"/>
    <cellStyle name="Millares 4 3 8" xfId="13165"/>
    <cellStyle name="Millares 4 3 8 2" xfId="13166"/>
    <cellStyle name="Millares 4 3 8 2 2" xfId="13167"/>
    <cellStyle name="Millares 4 3 8 2 3" xfId="13168"/>
    <cellStyle name="Millares 4 3 8 3" xfId="13169"/>
    <cellStyle name="Millares 4 3 8 4" xfId="13170"/>
    <cellStyle name="Millares 4 3 9" xfId="13171"/>
    <cellStyle name="Millares 4 3 9 2" xfId="13172"/>
    <cellStyle name="Millares 4 3 9 2 2" xfId="13173"/>
    <cellStyle name="Millares 4 3 9 2 3" xfId="13174"/>
    <cellStyle name="Millares 4 3 9 3" xfId="13175"/>
    <cellStyle name="Millares 4 3 9 4" xfId="13176"/>
    <cellStyle name="Millares 40" xfId="13177"/>
    <cellStyle name="Millares 41" xfId="13178"/>
    <cellStyle name="Millares 42" xfId="13179"/>
    <cellStyle name="Millares 43" xfId="13180"/>
    <cellStyle name="Millares 44" xfId="13181"/>
    <cellStyle name="Millares 45" xfId="13182"/>
    <cellStyle name="Millares 46" xfId="13183"/>
    <cellStyle name="Millares 47" xfId="13184"/>
    <cellStyle name="Millares 48" xfId="13185"/>
    <cellStyle name="Millares 49" xfId="13186"/>
    <cellStyle name="Millares 50" xfId="13187"/>
    <cellStyle name="Millares 51" xfId="13188"/>
    <cellStyle name="Millares 52" xfId="13189"/>
    <cellStyle name="Millares 53" xfId="13190"/>
    <cellStyle name="Millares 54" xfId="13191"/>
    <cellStyle name="Millares 55" xfId="13192"/>
    <cellStyle name="Millares 56" xfId="13193"/>
    <cellStyle name="Millares 57" xfId="13194"/>
    <cellStyle name="Millares 58" xfId="13195"/>
    <cellStyle name="Millares 59" xfId="13196"/>
    <cellStyle name="Millares 60" xfId="13197"/>
    <cellStyle name="Millares 61" xfId="13198"/>
    <cellStyle name="Millares 62" xfId="13199"/>
    <cellStyle name="Millares 63" xfId="13200"/>
    <cellStyle name="Millares 64" xfId="13201"/>
    <cellStyle name="Millares 65" xfId="13202"/>
    <cellStyle name="Millares 66" xfId="13203"/>
    <cellStyle name="Millares 67" xfId="13204"/>
    <cellStyle name="Millares 68" xfId="13205"/>
    <cellStyle name="Millares 69" xfId="13206"/>
    <cellStyle name="Millares 70" xfId="13207"/>
    <cellStyle name="Millares 71" xfId="13208"/>
    <cellStyle name="Millares 72" xfId="13209"/>
    <cellStyle name="Millares 73" xfId="13210"/>
    <cellStyle name="Millares 74" xfId="13211"/>
    <cellStyle name="Millares 75" xfId="13212"/>
    <cellStyle name="Millares 76" xfId="13213"/>
    <cellStyle name="Millares 77" xfId="13214"/>
    <cellStyle name="Millares 78" xfId="13215"/>
    <cellStyle name="Millares 79" xfId="13216"/>
    <cellStyle name="Millares 80" xfId="13217"/>
    <cellStyle name="Millares 81" xfId="13218"/>
    <cellStyle name="Millares 82" xfId="13219"/>
    <cellStyle name="Millares 83" xfId="13220"/>
    <cellStyle name="Millares 84" xfId="13221"/>
    <cellStyle name="Millares 85" xfId="13222"/>
    <cellStyle name="Millares 86" xfId="13223"/>
    <cellStyle name="Millares 87" xfId="13224"/>
    <cellStyle name="Millares 88" xfId="13225"/>
    <cellStyle name="Millares 89" xfId="13226"/>
    <cellStyle name="Millares 9 2 2" xfId="13227"/>
    <cellStyle name="Millares 9 2 2 2" xfId="13228"/>
    <cellStyle name="Millares 9 2 2 3" xfId="13229"/>
    <cellStyle name="Millares 9 2 3" xfId="13230"/>
    <cellStyle name="Millares 9 2 4" xfId="13231"/>
    <cellStyle name="Millares 90" xfId="13232"/>
    <cellStyle name="Millares 91" xfId="13233"/>
    <cellStyle name="Millares 92" xfId="13234"/>
    <cellStyle name="Millares 93" xfId="13235"/>
    <cellStyle name="Millares 94" xfId="13236"/>
    <cellStyle name="Millares 95" xfId="13237"/>
    <cellStyle name="Millares 96" xfId="13238"/>
    <cellStyle name="Millares 97" xfId="13239"/>
    <cellStyle name="Millares 98" xfId="13240"/>
    <cellStyle name="Millares 99" xfId="13241"/>
    <cellStyle name="Moneda [0] 10" xfId="13242"/>
    <cellStyle name="Moneda [0] 2 10" xfId="13243"/>
    <cellStyle name="Moneda [0] 2 11" xfId="13244"/>
    <cellStyle name="Moneda [0] 2 2 2 2 2" xfId="13245"/>
    <cellStyle name="Moneda [0] 2 2 2 3" xfId="13246"/>
    <cellStyle name="Moneda [0] 2 2 2 4" xfId="13247"/>
    <cellStyle name="Moneda [0] 2 2 2 5" xfId="13248"/>
    <cellStyle name="Moneda [0] 2 2 3 2" xfId="13249"/>
    <cellStyle name="Moneda [0] 2 2 3 3" xfId="13250"/>
    <cellStyle name="Moneda [0] 2 2 5" xfId="13251"/>
    <cellStyle name="Moneda [0] 2 2 6" xfId="13252"/>
    <cellStyle name="Moneda [0] 2 2 7" xfId="13253"/>
    <cellStyle name="Moneda [0] 2 2 8" xfId="13254"/>
    <cellStyle name="Moneda [0] 2 3 2 2" xfId="13255"/>
    <cellStyle name="Moneda [0] 2 3 2 2 2" xfId="13256"/>
    <cellStyle name="Moneda [0] 2 3 2 3" xfId="13257"/>
    <cellStyle name="Moneda [0] 2 3 2 4" xfId="13258"/>
    <cellStyle name="Moneda [0] 2 3 2 5" xfId="13259"/>
    <cellStyle name="Moneda [0] 2 3 3" xfId="13260"/>
    <cellStyle name="Moneda [0] 2 3 3 2" xfId="13261"/>
    <cellStyle name="Moneda [0] 2 3 4" xfId="13262"/>
    <cellStyle name="Moneda [0] 2 3 5" xfId="13263"/>
    <cellStyle name="Moneda [0] 2 3 6" xfId="13264"/>
    <cellStyle name="Moneda [0] 2 4 2" xfId="13265"/>
    <cellStyle name="Moneda [0] 2 6" xfId="13266"/>
    <cellStyle name="Moneda [0] 2 7" xfId="13267"/>
    <cellStyle name="Moneda [0] 2 8" xfId="13268"/>
    <cellStyle name="Moneda [0] 2 9" xfId="13269"/>
    <cellStyle name="Moneda [0] 3 2 2 2 2" xfId="13270"/>
    <cellStyle name="Moneda [0] 3 2 2 2 3" xfId="13271"/>
    <cellStyle name="Moneda [0] 3 2 2 3" xfId="13272"/>
    <cellStyle name="Moneda [0] 3 2 2 4" xfId="13273"/>
    <cellStyle name="Moneda [0] 3 2 3 3" xfId="13274"/>
    <cellStyle name="Moneda [0] 3 3 2 2" xfId="13275"/>
    <cellStyle name="Moneda [0] 3 3 2 3" xfId="13276"/>
    <cellStyle name="Moneda [0] 3 3 3" xfId="13277"/>
    <cellStyle name="Moneda [0] 3 3 4" xfId="13278"/>
    <cellStyle name="Moneda [0] 3 4 2 2" xfId="13279"/>
    <cellStyle name="Moneda [0] 3 4 2 3" xfId="13280"/>
    <cellStyle name="Moneda [0] 3 4 3" xfId="13281"/>
    <cellStyle name="Moneda [0] 3 4 4" xfId="13282"/>
    <cellStyle name="Moneda [0] 3 5 2 2" xfId="13283"/>
    <cellStyle name="Moneda [0] 3 5 2 3" xfId="13284"/>
    <cellStyle name="Moneda [0] 3 5 3" xfId="13285"/>
    <cellStyle name="Moneda [0] 3 5 4" xfId="13286"/>
    <cellStyle name="Moneda [0] 3 6 2" xfId="13287"/>
    <cellStyle name="Moneda [0] 3 6 3" xfId="13288"/>
    <cellStyle name="Moneda [0] 3 8" xfId="13289"/>
    <cellStyle name="Moneda 2 2 2 2" xfId="13290"/>
    <cellStyle name="Moneda 2 3 11 4" xfId="13291"/>
    <cellStyle name="Moneda 2 3 12 2" xfId="13292"/>
    <cellStyle name="Moneda 2 3 13" xfId="13293"/>
    <cellStyle name="Moneda 3 2 2 3 2 4" xfId="13294"/>
    <cellStyle name="Moneda 3 2 2 3 2 5" xfId="13295"/>
    <cellStyle name="Moneda 3 2 2 3 6" xfId="13296"/>
    <cellStyle name="Moneda 3 2 2 4 5" xfId="13297"/>
    <cellStyle name="Moneda 3 2 2 8" xfId="13298"/>
    <cellStyle name="Moneda 3 4 2 2 2 2 2" xfId="13299"/>
    <cellStyle name="Moneda 3 4 2 2 2 3" xfId="13300"/>
    <cellStyle name="Moneda 3 4 2 2 2 4" xfId="13301"/>
    <cellStyle name="Moneda 3 4 2 2 2 5" xfId="13302"/>
    <cellStyle name="Moneda 3 4 2 2 6" xfId="13303"/>
    <cellStyle name="Moneda 3 4 2 7" xfId="13304"/>
    <cellStyle name="Moneda 3 4 3 2 2 2" xfId="13305"/>
    <cellStyle name="Moneda 3 4 3 2 2 2 2" xfId="13306"/>
    <cellStyle name="Moneda 3 4 3 2 2 3" xfId="13307"/>
    <cellStyle name="Moneda 3 4 3 2 2 4" xfId="13308"/>
    <cellStyle name="Moneda 3 4 3 2 2 5" xfId="13309"/>
    <cellStyle name="Moneda 3 4 3 2 3" xfId="13310"/>
    <cellStyle name="Moneda 3 4 3 2 3 2" xfId="13311"/>
    <cellStyle name="Moneda 3 4 3 2 4" xfId="13312"/>
    <cellStyle name="Moneda 3 4 3 2 5" xfId="13313"/>
    <cellStyle name="Moneda 3 4 3 2 6" xfId="13314"/>
    <cellStyle name="Moneda 3 4 3 3 2 2" xfId="13315"/>
    <cellStyle name="Moneda 3 4 3 3 2 2 2" xfId="13316"/>
    <cellStyle name="Moneda 3 4 3 3 2 3" xfId="13317"/>
    <cellStyle name="Moneda 3 4 3 3 2 4" xfId="13318"/>
    <cellStyle name="Moneda 3 4 3 3 2 5" xfId="13319"/>
    <cellStyle name="Moneda 3 4 3 3 3" xfId="13320"/>
    <cellStyle name="Moneda 3 4 3 3 3 2" xfId="13321"/>
    <cellStyle name="Moneda 3 4 3 3 4" xfId="13322"/>
    <cellStyle name="Moneda 3 4 3 3 5" xfId="13323"/>
    <cellStyle name="Moneda 3 4 3 3 6" xfId="13324"/>
    <cellStyle name="Moneda 3 4 3 4 2 2" xfId="13325"/>
    <cellStyle name="Moneda 3 4 3 4 3" xfId="13326"/>
    <cellStyle name="Moneda 3 4 3 4 4" xfId="13327"/>
    <cellStyle name="Moneda 3 4 3 4 5" xfId="13328"/>
    <cellStyle name="Moneda 3 4 3 5 2" xfId="13329"/>
    <cellStyle name="Moneda 3 4 3 6" xfId="13330"/>
    <cellStyle name="Moneda 3 4 3 7" xfId="13331"/>
    <cellStyle name="Moneda 3 4 3 8" xfId="13332"/>
    <cellStyle name="Moneda 3 4 4 2 2" xfId="13333"/>
    <cellStyle name="Moneda 3 4 4 2 2 2" xfId="13334"/>
    <cellStyle name="Moneda 3 4 4 2 3" xfId="13335"/>
    <cellStyle name="Moneda 3 4 4 2 4" xfId="13336"/>
    <cellStyle name="Moneda 3 4 4 2 5" xfId="13337"/>
    <cellStyle name="Moneda 3 4 4 3" xfId="13338"/>
    <cellStyle name="Moneda 3 4 4 3 2" xfId="13339"/>
    <cellStyle name="Moneda 3 4 4 4" xfId="13340"/>
    <cellStyle name="Moneda 3 4 4 5" xfId="13341"/>
    <cellStyle name="Moneda 3 4 4 6" xfId="13342"/>
    <cellStyle name="Moneda 3 4 5 2 2" xfId="13343"/>
    <cellStyle name="Moneda 3 4 5 2 3" xfId="13344"/>
    <cellStyle name="Moneda 3 4 5 3" xfId="13345"/>
    <cellStyle name="Moneda 3 4 5 4" xfId="13346"/>
    <cellStyle name="Moneda 3 4 8" xfId="13347"/>
    <cellStyle name="Moneda 3 4 9" xfId="13348"/>
    <cellStyle name="Moneda 3 6 4" xfId="13349"/>
    <cellStyle name="Moneda 4 3 2" xfId="13350"/>
    <cellStyle name="Moneda 4 3 2 2" xfId="13351"/>
    <cellStyle name="Moneda 4 3 2 2 2" xfId="13352"/>
    <cellStyle name="Moneda 4 3 2 2 2 2" xfId="13353"/>
    <cellStyle name="Moneda 4 3 2 2 3" xfId="13354"/>
    <cellStyle name="Moneda 4 3 2 2 4" xfId="13355"/>
    <cellStyle name="Moneda 4 3 2 2 5" xfId="13356"/>
    <cellStyle name="Moneda 4 3 2 3" xfId="13357"/>
    <cellStyle name="Moneda 4 3 2 3 2" xfId="13358"/>
    <cellStyle name="Moneda 4 3 2 3 3" xfId="13359"/>
    <cellStyle name="Moneda 4 3 2 4" xfId="13360"/>
    <cellStyle name="Moneda 4 3 2 5" xfId="13361"/>
    <cellStyle name="Moneda 4 3 2 6" xfId="13362"/>
    <cellStyle name="Moneda 4 3 2 7" xfId="13363"/>
    <cellStyle name="Moneda 4 3 2 8" xfId="13364"/>
    <cellStyle name="Moneda 4 3 3" xfId="13365"/>
    <cellStyle name="Moneda 4 3 3 2" xfId="13366"/>
    <cellStyle name="Moneda 4 3 3 2 2" xfId="13367"/>
    <cellStyle name="Moneda 4 3 3 3" xfId="13368"/>
    <cellStyle name="Moneda 4 3 3 4" xfId="13369"/>
    <cellStyle name="Moneda 4 3 3 5" xfId="13370"/>
    <cellStyle name="Moneda 4 3 4" xfId="13371"/>
    <cellStyle name="Moneda 4 3 4 2" xfId="13372"/>
    <cellStyle name="Moneda 4 3 4 3" xfId="13373"/>
    <cellStyle name="Moneda 4 3 5" xfId="13374"/>
    <cellStyle name="Moneda 4 3 6" xfId="13375"/>
    <cellStyle name="Moneda 4 3 7" xfId="13376"/>
    <cellStyle name="Moneda 4 3 8" xfId="13377"/>
    <cellStyle name="Moneda 4 3 9" xfId="13378"/>
    <cellStyle name="Neutral 3" xfId="13379"/>
    <cellStyle name="Normal 10" xfId="13380"/>
    <cellStyle name="Normal 10 2" xfId="13381"/>
    <cellStyle name="Normal 11" xfId="13382"/>
    <cellStyle name="Normal 12" xfId="13383"/>
    <cellStyle name="Normal 13" xfId="13384"/>
    <cellStyle name="Normal 14" xfId="13385"/>
    <cellStyle name="Normal 15" xfId="13386"/>
    <cellStyle name="Normal 16" xfId="13387"/>
    <cellStyle name="Normal 17" xfId="13388"/>
    <cellStyle name="Normal 18" xfId="13389"/>
    <cellStyle name="Normal 19" xfId="13390"/>
    <cellStyle name="Normal 2 10 2" xfId="13391"/>
    <cellStyle name="Normal 2 2 2 2" xfId="13392"/>
    <cellStyle name="Normal 2 2 2 3" xfId="13393"/>
    <cellStyle name="Normal 2 2 3" xfId="13394"/>
    <cellStyle name="Normal 2 2 4" xfId="13395"/>
    <cellStyle name="Normal 20" xfId="13396"/>
    <cellStyle name="Normal 3 2 4" xfId="13397"/>
    <cellStyle name="Normal 4 2 2" xfId="13398"/>
    <cellStyle name="Normal 4 3 2" xfId="13399"/>
    <cellStyle name="Normal 4 3 3" xfId="13400"/>
    <cellStyle name="Normal 4 3 4" xfId="13401"/>
    <cellStyle name="Normal 4 4" xfId="13402"/>
    <cellStyle name="Normal 4_Hoja1" xfId="13403"/>
    <cellStyle name="Normal 5 2" xfId="13404"/>
    <cellStyle name="Normal 6" xfId="13405"/>
    <cellStyle name="Normal 7" xfId="13406"/>
    <cellStyle name="Normal 7 2" xfId="13407"/>
    <cellStyle name="Normal 7 2 2" xfId="13408"/>
    <cellStyle name="Normal 7 3" xfId="13409"/>
    <cellStyle name="Normal 8" xfId="13410"/>
    <cellStyle name="Normal 9" xfId="13411"/>
    <cellStyle name="Normal 9 2" xfId="13412"/>
    <cellStyle name="Notas 2" xfId="13413"/>
    <cellStyle name="Notas 2 2" xfId="13414"/>
    <cellStyle name="Notas 3" xfId="13415"/>
    <cellStyle name="Notas 4" xfId="13416"/>
    <cellStyle name="Notas 5" xfId="13417"/>
    <cellStyle name="Porcentaje 10" xfId="13418"/>
    <cellStyle name="Porcentaje 11" xfId="13419"/>
    <cellStyle name="Porcentaje 2 3" xfId="13420"/>
    <cellStyle name="Porcentaje 2 3 2" xfId="13421"/>
    <cellStyle name="Porcentaje 2 3 3" xfId="13422"/>
    <cellStyle name="Porcentaje 2 3 4" xfId="13423"/>
    <cellStyle name="Porcentaje 3 2 2" xfId="13424"/>
    <cellStyle name="Porcentaje 3 3" xfId="13425"/>
    <cellStyle name="Porcentaje 4 2" xfId="13426"/>
    <cellStyle name="Porcentaje 4 2 2" xfId="13427"/>
    <cellStyle name="Porcentaje 4 3" xfId="13428"/>
    <cellStyle name="Porcentaje 4 4" xfId="13429"/>
    <cellStyle name="Porcentaje 4 5" xfId="13430"/>
    <cellStyle name="Porcentaje 4 5 2" xfId="13431"/>
    <cellStyle name="Porcentaje 4 5 3" xfId="13432"/>
    <cellStyle name="Porcentaje 4 5 4" xfId="13433"/>
    <cellStyle name="Porcentaje 4 6" xfId="13434"/>
    <cellStyle name="Porcentaje 4 6 2" xfId="13435"/>
    <cellStyle name="Porcentaje 4 7" xfId="13436"/>
    <cellStyle name="Porcentaje 5" xfId="13437"/>
    <cellStyle name="Porcentaje 5 2" xfId="13438"/>
    <cellStyle name="Porcentaje 6" xfId="13439"/>
    <cellStyle name="Porcentaje 7" xfId="13440"/>
    <cellStyle name="Porcentaje 8" xfId="13441"/>
    <cellStyle name="Porcentaje 8 2" xfId="13442"/>
    <cellStyle name="Porcentaje 8 2 2" xfId="13443"/>
    <cellStyle name="Porcentaje 8 2 3" xfId="13444"/>
    <cellStyle name="Porcentaje 8 3" xfId="13445"/>
    <cellStyle name="Porcentaje 8 4" xfId="13446"/>
    <cellStyle name="Porcentaje 8 5" xfId="13447"/>
    <cellStyle name="Porcentaje 9" xfId="13448"/>
    <cellStyle name="Porcentaje 9 2" xfId="13449"/>
    <cellStyle name="Porcentaje 9 3" xfId="13450"/>
    <cellStyle name="Porcentual 2 3 3" xfId="13451"/>
    <cellStyle name="Porcentual 2 3 3 2" xfId="13452"/>
    <cellStyle name="Porcentual 2 3 4" xfId="13453"/>
    <cellStyle name="Porcentual 2 3 5" xfId="13454"/>
    <cellStyle name="Porcentual 2 4" xfId="13455"/>
    <cellStyle name="Porcentual 2 4 2" xfId="13456"/>
    <cellStyle name="Porcentual 2 5" xfId="13457"/>
    <cellStyle name="Porcentual 2 6" xfId="13458"/>
    <cellStyle name="Porcentual 2 7" xfId="13459"/>
    <cellStyle name="Porcentual 2 7 2" xfId="13460"/>
    <cellStyle name="Porcentual 2 7 3" xfId="13461"/>
    <cellStyle name="Porcentual 2 8" xfId="13462"/>
    <cellStyle name="Porcentual 2 9" xfId="13463"/>
    <cellStyle name="Texto de advertencia 2" xfId="13464"/>
    <cellStyle name="Texto explicativo 2" xfId="13465"/>
    <cellStyle name="Título 4" xfId="13466"/>
    <cellStyle name="Título 4 2" xfId="13467"/>
    <cellStyle name="Título 5" xfId="13468"/>
    <cellStyle name="Título 6" xfId="13469"/>
    <cellStyle name="Moneda_Hoja1" xfId="13470"/>
    <cellStyle name="Millares 176" xfId="13471"/>
    <cellStyle name="Millares 175" xfId="13472"/>
    <cellStyle name="Moneda 53" xfId="13473"/>
    <cellStyle name="Moneda [0] 2 12" xfId="13474"/>
    <cellStyle name="Moneda [0] 4 6" xfId="13475"/>
    <cellStyle name="Millares [0] 2 16" xfId="13476"/>
    <cellStyle name="Millares [0] 4 8" xfId="13477"/>
    <cellStyle name="Millares 10 3" xfId="13478"/>
    <cellStyle name="Millares 11 2" xfId="13479"/>
    <cellStyle name="Millares 12 2" xfId="13480"/>
    <cellStyle name="Millares 13 2" xfId="13481"/>
    <cellStyle name="Millares 2 14" xfId="13482"/>
    <cellStyle name="Millares 3 9" xfId="13483"/>
    <cellStyle name="Millares 4 4" xfId="13484"/>
    <cellStyle name="Millares 5 6" xfId="13485"/>
    <cellStyle name="Millares 6 5" xfId="13486"/>
    <cellStyle name="Millares 7 3" xfId="13487"/>
    <cellStyle name="Millares 8 3" xfId="13488"/>
    <cellStyle name="Millares 9 3" xfId="13489"/>
    <cellStyle name="Moneda [0] 3 9" xfId="13490"/>
    <cellStyle name="Moneda 54" xfId="13491"/>
    <cellStyle name="Moneda 2 7" xfId="13492"/>
    <cellStyle name="Normal 2 5" xfId="13493"/>
    <cellStyle name="Normal 3 6" xfId="13494"/>
    <cellStyle name="Normal 4 5" xfId="13495"/>
    <cellStyle name="Normal 5 3" xfId="13496"/>
    <cellStyle name="Normal 5 2 2" xfId="13497"/>
    <cellStyle name="Normal 6 3" xfId="13498"/>
    <cellStyle name="Normal 7 4" xfId="13499"/>
    <cellStyle name="Millares 14 2" xfId="13500"/>
    <cellStyle name="Normal 8 2" xfId="13501"/>
    <cellStyle name="Moneda [0] 4 3 3" xfId="13502"/>
    <cellStyle name="Normal 9 3" xfId="13503"/>
    <cellStyle name="Normal 10 3" xfId="13504"/>
    <cellStyle name="Millares 177" xfId="13505"/>
    <cellStyle name="Moneda 55" xfId="13506"/>
    <cellStyle name="Moneda 58" xfId="13507"/>
    <cellStyle name="Comma 10" xfId="13508"/>
    <cellStyle name="Comma 12" xfId="13509"/>
    <cellStyle name="Millares 189" xfId="13510"/>
    <cellStyle name="Comma 14" xfId="13511"/>
    <cellStyle name="Comma 8" xfId="13512"/>
    <cellStyle name="Comma 16" xfId="13513"/>
    <cellStyle name="Millares 191" xfId="13514"/>
    <cellStyle name="Moneda 69" xfId="13515"/>
    <cellStyle name="Comma 6" xfId="13516"/>
    <cellStyle name="Comma [0] 4" xfId="13517"/>
    <cellStyle name="Comma [0] 2 4" xfId="13518"/>
    <cellStyle name="Comma [0] 2 2 3" xfId="13519"/>
    <cellStyle name="Comma [0] 2 2 2 2" xfId="13520"/>
    <cellStyle name="Comma [0] 2 3 2" xfId="13521"/>
    <cellStyle name="Comma [0] 3 2" xfId="13522"/>
    <cellStyle name="Comma 2 4" xfId="13523"/>
    <cellStyle name="Comma 2 2 3" xfId="13524"/>
    <cellStyle name="Comma 2 2 2 2" xfId="13525"/>
    <cellStyle name="Comma 2 3 2" xfId="13526"/>
    <cellStyle name="Comma 3 2" xfId="13527"/>
    <cellStyle name="Comma 4 2" xfId="13528"/>
    <cellStyle name="Comma 5 2" xfId="13529"/>
    <cellStyle name="Comma 28" xfId="13530"/>
    <cellStyle name="Moneda 72" xfId="13531"/>
    <cellStyle name="Millares 194" xfId="13532"/>
    <cellStyle name="Comma 18" xfId="13533"/>
    <cellStyle name="Comma 20" xfId="13534"/>
    <cellStyle name="Comma 22" xfId="13535"/>
    <cellStyle name="Comma 27" xfId="13536"/>
    <cellStyle name="Millares 10 4" xfId="13537"/>
    <cellStyle name="Millares 10 2 2" xfId="13538"/>
    <cellStyle name="Millares 2 3 16" xfId="13539"/>
    <cellStyle name="Millares 2 3 2 18" xfId="13540"/>
    <cellStyle name="Millares 2 3 2 2 16" xfId="13541"/>
    <cellStyle name="Millares 2 3 3 14" xfId="13542"/>
    <cellStyle name="Millares 2 3 4 11" xfId="13543"/>
    <cellStyle name="Millares 2 4 8" xfId="13544"/>
    <cellStyle name="Millares 2 4 2 8" xfId="13545"/>
    <cellStyle name="Millares 2 4 3 13" xfId="13546"/>
    <cellStyle name="Millares 2 5 7" xfId="13547"/>
    <cellStyle name="Millares 2 5 2 18" xfId="13548"/>
    <cellStyle name="Millares 2 6 13" xfId="13549"/>
    <cellStyle name="Millares 2 6 2 10" xfId="13550"/>
    <cellStyle name="Millares 3 3 15" xfId="13551"/>
    <cellStyle name="Millares 3 3 2 14" xfId="13552"/>
    <cellStyle name="Millares 3 4 5" xfId="13553"/>
    <cellStyle name="Millares 5 4 2" xfId="13554"/>
    <cellStyle name="Millares 5 5 2" xfId="13555"/>
    <cellStyle name="Millares 6 6" xfId="13556"/>
    <cellStyle name="Millares 6 2 3" xfId="13557"/>
    <cellStyle name="Millares 6 2 2 2" xfId="13558"/>
    <cellStyle name="Millares 6 3 3" xfId="13559"/>
    <cellStyle name="Millares 6 3 2 2" xfId="13560"/>
    <cellStyle name="Millares 7 2 2" xfId="13561"/>
    <cellStyle name="Millares 8 4" xfId="13562"/>
    <cellStyle name="Millares 8 2 2" xfId="13563"/>
    <cellStyle name="Millares 9 4" xfId="13564"/>
    <cellStyle name="Millares 9 2 5" xfId="13565"/>
    <cellStyle name="Comma 31" xfId="13566"/>
    <cellStyle name="Moneda 3 15 4" xfId="13567"/>
    <cellStyle name="Moneda 3 5 9" xfId="13568"/>
    <cellStyle name="Millares 187" xfId="13569"/>
    <cellStyle name="Comma 30" xfId="13570"/>
    <cellStyle name="Comma 17" xfId="13571"/>
    <cellStyle name="Comma 23" xfId="13572"/>
    <cellStyle name="Comma 15" xfId="13573"/>
    <cellStyle name="Comma 21" xfId="13574"/>
    <cellStyle name="Comma 13" xfId="13575"/>
    <cellStyle name="Comma 19" xfId="13576"/>
    <cellStyle name="Comma 11" xfId="13577"/>
    <cellStyle name="Moneda 66" xfId="13578"/>
    <cellStyle name="Comma 9" xfId="13579"/>
    <cellStyle name="Moneda 67" xfId="13580"/>
    <cellStyle name="Comma 7" xfId="13581"/>
    <cellStyle name="Moneda 60" xfId="13582"/>
    <cellStyle name="Millares 182" xfId="13583"/>
    <cellStyle name="Millares 180" xfId="13584"/>
    <cellStyle name="Moneda 56" xfId="13585"/>
    <cellStyle name="Millares 200" xfId="13586"/>
    <cellStyle name="Millares 178" xfId="13587"/>
    <cellStyle name="Moneda 65" xfId="13588"/>
    <cellStyle name="Millares 185" xfId="13589"/>
    <cellStyle name="Moneda 57" xfId="13590"/>
    <cellStyle name="Millares 188" xfId="13591"/>
    <cellStyle name="Millares 179" xfId="13592"/>
    <cellStyle name="Moneda 63" xfId="13593"/>
    <cellStyle name="Millares 184" xfId="13594"/>
    <cellStyle name="Moneda 62" xfId="13595"/>
    <cellStyle name="Moneda 59" xfId="13596"/>
    <cellStyle name="Millares 181" xfId="13597"/>
    <cellStyle name="Moneda 61" xfId="13598"/>
    <cellStyle name="Millares 183" xfId="13599"/>
    <cellStyle name="Moneda 64" xfId="13600"/>
    <cellStyle name="Millares 186" xfId="13601"/>
    <cellStyle name="Millares 197" xfId="13602"/>
    <cellStyle name="Moneda 70" xfId="13603"/>
    <cellStyle name="Millares 192" xfId="13604"/>
    <cellStyle name="Moneda 76" xfId="13605"/>
    <cellStyle name="Moneda 68" xfId="13606"/>
    <cellStyle name="Millares 190" xfId="13607"/>
    <cellStyle name="Moneda 71" xfId="13608"/>
    <cellStyle name="Millares 193" xfId="13609"/>
    <cellStyle name="Moneda 73" xfId="13610"/>
    <cellStyle name="Millares 195" xfId="13611"/>
    <cellStyle name="Comma 24" xfId="13612"/>
    <cellStyle name="Comma [0] 5" xfId="13613"/>
    <cellStyle name="Comma [0] 2 5" xfId="13614"/>
    <cellStyle name="Comma [0] 2 2 4" xfId="13615"/>
    <cellStyle name="Comma [0] 2 2 2 3" xfId="13616"/>
    <cellStyle name="Comma [0] 2 3 3" xfId="13617"/>
    <cellStyle name="Comma [0] 3 3" xfId="13618"/>
    <cellStyle name="Comma 2 5" xfId="13619"/>
    <cellStyle name="Comma 2 2 4" xfId="13620"/>
    <cellStyle name="Comma 2 2 2 3" xfId="13621"/>
    <cellStyle name="Comma 2 3 3" xfId="13622"/>
    <cellStyle name="Comma 3 3" xfId="13623"/>
    <cellStyle name="Comma 4 3" xfId="13624"/>
    <cellStyle name="Comma 5 3" xfId="13625"/>
    <cellStyle name="Millares 10 5" xfId="13626"/>
    <cellStyle name="Millares 10 2 3" xfId="13627"/>
    <cellStyle name="Millares 2 3 17" xfId="13628"/>
    <cellStyle name="Millares 2 3 2 19" xfId="13629"/>
    <cellStyle name="Millares 2 3 2 2 17" xfId="13630"/>
    <cellStyle name="Millares 2 3 3 15" xfId="13631"/>
    <cellStyle name="Millares 2 3 4 12" xfId="13632"/>
    <cellStyle name="Millares 2 4 9" xfId="13633"/>
    <cellStyle name="Millares 2 4 2 9" xfId="13634"/>
    <cellStyle name="Millares 2 4 3 14" xfId="13635"/>
    <cellStyle name="Millares 2 5 8" xfId="13636"/>
    <cellStyle name="Millares 2 5 2 19" xfId="13637"/>
    <cellStyle name="Millares 2 6 14" xfId="13638"/>
    <cellStyle name="Millares 2 6 2 11" xfId="13639"/>
    <cellStyle name="Millares 3 3 16" xfId="13640"/>
    <cellStyle name="Millares 3 3 2 15" xfId="13641"/>
    <cellStyle name="Millares 3 4 6" xfId="13642"/>
    <cellStyle name="Millares 5 4 3" xfId="13643"/>
    <cellStyle name="Millares 5 5 3" xfId="13644"/>
    <cellStyle name="Millares 6 7" xfId="13645"/>
    <cellStyle name="Millares 6 2 4" xfId="13646"/>
    <cellStyle name="Millares 6 2 2 3" xfId="13647"/>
    <cellStyle name="Millares 6 3 4" xfId="13648"/>
    <cellStyle name="Millares 6 3 2 3" xfId="13649"/>
    <cellStyle name="Millares 7 4" xfId="13650"/>
    <cellStyle name="Millares 7 2 3" xfId="13651"/>
    <cellStyle name="Millares 8 5" xfId="13652"/>
    <cellStyle name="Millares 8 2 3" xfId="13653"/>
    <cellStyle name="Millares 9 5" xfId="13654"/>
    <cellStyle name="Millares 9 2 6" xfId="13655"/>
    <cellStyle name="Moneda [0] 3 10" xfId="13656"/>
    <cellStyle name="Moneda 3 15 5" xfId="13657"/>
    <cellStyle name="Moneda 3 5 10" xfId="13658"/>
    <cellStyle name="Comma 25" xfId="13659"/>
    <cellStyle name="Moneda 74" xfId="13660"/>
    <cellStyle name="Millares 151 5 2" xfId="13661"/>
    <cellStyle name="Millares [0] 10 2" xfId="13662"/>
    <cellStyle name="Millares [0] 11 2" xfId="13663"/>
    <cellStyle name="Millares [0] 12 2" xfId="13664"/>
    <cellStyle name="Millares [0] 13 2" xfId="13665"/>
    <cellStyle name="Millares [0] 14 2" xfId="13666"/>
    <cellStyle name="Millares [0] 2 17" xfId="13667"/>
    <cellStyle name="Millares [0] 2 10 5" xfId="13668"/>
    <cellStyle name="Millares [0] 2 10 2 4" xfId="13669"/>
    <cellStyle name="Millares [0] 2 10 2 2 2" xfId="13670"/>
    <cellStyle name="Millares [0] 2 10 2 3 2" xfId="13671"/>
    <cellStyle name="Millares [0] 2 10 3 2" xfId="13672"/>
    <cellStyle name="Millares [0] 2 10 4 2" xfId="13673"/>
    <cellStyle name="Millares [0] 2 11 5" xfId="13674"/>
    <cellStyle name="Millares [0] 2 11 2 4" xfId="13675"/>
    <cellStyle name="Millares [0] 2 11 2 2 2" xfId="13676"/>
    <cellStyle name="Millares [0] 2 11 2 3 2" xfId="13677"/>
    <cellStyle name="Millares [0] 2 11 3 2" xfId="13678"/>
    <cellStyle name="Millares [0] 2 11 4 2" xfId="13679"/>
    <cellStyle name="Millares [0] 2 12 5" xfId="13680"/>
    <cellStyle name="Millares [0] 2 12 2 4" xfId="13681"/>
    <cellStyle name="Millares [0] 2 12 2 2 2" xfId="13682"/>
    <cellStyle name="Millares [0] 2 12 2 3 2" xfId="13683"/>
    <cellStyle name="Millares [0] 2 12 3 2" xfId="13684"/>
    <cellStyle name="Millares [0] 2 12 4 2" xfId="13685"/>
    <cellStyle name="Millares [0] 2 13 4" xfId="13686"/>
    <cellStyle name="Millares [0] 2 13 2 2" xfId="13687"/>
    <cellStyle name="Millares [0] 2 13 3 2" xfId="13688"/>
    <cellStyle name="Millares [0] 2 14 2" xfId="13689"/>
    <cellStyle name="Millares [0] 2 15 2" xfId="13690"/>
    <cellStyle name="Millares [0] 2 2 18" xfId="13691"/>
    <cellStyle name="Millares [0] 2 2 10 5" xfId="13692"/>
    <cellStyle name="Millares [0] 2 2 10 2 4" xfId="13693"/>
    <cellStyle name="Millares [0] 2 2 10 2 2 2" xfId="13694"/>
    <cellStyle name="Millares [0] 2 2 10 2 3 2" xfId="13695"/>
    <cellStyle name="Millares [0] 2 2 10 3 2" xfId="13696"/>
    <cellStyle name="Millares [0] 2 2 10 4 2" xfId="13697"/>
    <cellStyle name="Millares [0] 2 2 11 5" xfId="13698"/>
    <cellStyle name="Millares [0] 2 2 11 2 4" xfId="13699"/>
    <cellStyle name="Millares [0] 2 2 11 2 2 2" xfId="13700"/>
    <cellStyle name="Millares [0] 2 2 11 2 3 2" xfId="13701"/>
    <cellStyle name="Millares [0] 2 2 11 3 2" xfId="13702"/>
    <cellStyle name="Millares [0] 2 2 11 4 2" xfId="13703"/>
    <cellStyle name="Millares [0] 2 2 12 5" xfId="13704"/>
    <cellStyle name="Millares [0] 2 2 12 2 4" xfId="13705"/>
    <cellStyle name="Millares [0] 2 2 12 2 2 2" xfId="13706"/>
    <cellStyle name="Millares [0] 2 2 12 2 3 2" xfId="13707"/>
    <cellStyle name="Millares [0] 2 2 12 3 2" xfId="13708"/>
    <cellStyle name="Millares [0] 2 2 12 4 2" xfId="13709"/>
    <cellStyle name="Millares [0] 2 2 13 5" xfId="13710"/>
    <cellStyle name="Millares [0] 2 2 13 2 4" xfId="13711"/>
    <cellStyle name="Millares [0] 2 2 13 2 2 2" xfId="13712"/>
    <cellStyle name="Millares [0] 2 2 13 2 3 2" xfId="13713"/>
    <cellStyle name="Millares [0] 2 2 13 3 2" xfId="13714"/>
    <cellStyle name="Millares [0] 2 2 13 4 2" xfId="13715"/>
    <cellStyle name="Millares [0] 2 2 14 5" xfId="13716"/>
    <cellStyle name="Millares [0] 2 2 14 2 4" xfId="13717"/>
    <cellStyle name="Millares [0] 2 2 14 2 2 2" xfId="13718"/>
    <cellStyle name="Millares [0] 2 2 14 2 3 2" xfId="13719"/>
    <cellStyle name="Millares [0] 2 2 14 3 2" xfId="13720"/>
    <cellStyle name="Millares [0] 2 2 14 4 2" xfId="13721"/>
    <cellStyle name="Millares [0] 2 2 15 4" xfId="13722"/>
    <cellStyle name="Millares [0] 2 2 15 2 2" xfId="13723"/>
    <cellStyle name="Millares [0] 2 2 15 3 2" xfId="13724"/>
    <cellStyle name="Millares [0] 2 2 16 2" xfId="13725"/>
    <cellStyle name="Millares [0] 2 2 17 2" xfId="13726"/>
    <cellStyle name="Millares [0] 2 2 2 16" xfId="13727"/>
    <cellStyle name="Millares [0] 2 2 2 10 5" xfId="13728"/>
    <cellStyle name="Millares [0] 2 2 2 10 2 4" xfId="13729"/>
    <cellStyle name="Millares [0] 2 2 2 10 2 2 2" xfId="13730"/>
    <cellStyle name="Millares [0] 2 2 2 10 2 3 2" xfId="13731"/>
    <cellStyle name="Millares [0] 2 2 2 10 3 2" xfId="13732"/>
    <cellStyle name="Millares [0] 2 2 2 10 4 2" xfId="13733"/>
    <cellStyle name="Millares [0] 2 2 2 11 5" xfId="13734"/>
    <cellStyle name="Millares [0] 2 2 2 11 2 4" xfId="13735"/>
    <cellStyle name="Millares [0] 2 2 2 11 2 2 2" xfId="13736"/>
    <cellStyle name="Millares [0] 2 2 2 11 2 3 2" xfId="13737"/>
    <cellStyle name="Millares [0] 2 2 2 11 3 2" xfId="13738"/>
    <cellStyle name="Millares [0] 2 2 2 11 4 2" xfId="13739"/>
    <cellStyle name="Millares [0] 2 2 2 12 5" xfId="13740"/>
    <cellStyle name="Millares [0] 2 2 2 12 2 4" xfId="13741"/>
    <cellStyle name="Millares [0] 2 2 2 12 2 2 2" xfId="13742"/>
    <cellStyle name="Millares [0] 2 2 2 12 2 3 2" xfId="13743"/>
    <cellStyle name="Millares [0] 2 2 2 12 3 2" xfId="13744"/>
    <cellStyle name="Millares [0] 2 2 2 12 4 2" xfId="13745"/>
    <cellStyle name="Millares [0] 2 2 2 13 4" xfId="13746"/>
    <cellStyle name="Millares [0] 2 2 2 13 2 2" xfId="13747"/>
    <cellStyle name="Millares [0] 2 2 2 13 3 2" xfId="13748"/>
    <cellStyle name="Millares [0] 2 2 2 14 2" xfId="13749"/>
    <cellStyle name="Millares [0] 2 2 2 15 2" xfId="13750"/>
    <cellStyle name="Millares [0] 2 2 2 2 11" xfId="13751"/>
    <cellStyle name="Millares [0] 2 2 2 2 10 2" xfId="13752"/>
    <cellStyle name="Millares [0] 2 2 2 2 2 10" xfId="13753"/>
    <cellStyle name="Millares [0] 2 2 2 2 2 2 9" xfId="13754"/>
    <cellStyle name="Millares [0] 2 2 2 2 2 2 2 6" xfId="13755"/>
    <cellStyle name="Millares [0] 2 2 2 2 2 2 2 2 5" xfId="13756"/>
    <cellStyle name="Millares [0] 2 2 2 2 2 2 2 2 2 4" xfId="13757"/>
    <cellStyle name="Millares [0] 2 2 2 2 2 2 2 2 2 2 2" xfId="13758"/>
    <cellStyle name="Millares [0] 2 2 2 2 2 2 2 2 2 3 2" xfId="13759"/>
    <cellStyle name="Millares [0] 2 2 2 2 2 2 2 2 3 2" xfId="13760"/>
    <cellStyle name="Millares [0] 2 2 2 2 2 2 2 2 4 2" xfId="13761"/>
    <cellStyle name="Millares [0] 2 2 2 2 2 2 2 3 4" xfId="13762"/>
    <cellStyle name="Millares [0] 2 2 2 2 2 2 2 3 2 2" xfId="13763"/>
    <cellStyle name="Millares [0] 2 2 2 2 2 2 2 3 3 2" xfId="13764"/>
    <cellStyle name="Millares [0] 2 2 2 2 2 2 2 4 2" xfId="13765"/>
    <cellStyle name="Millares [0] 2 2 2 2 2 2 2 5 2" xfId="13766"/>
    <cellStyle name="Millares [0] 2 2 2 2 2 2 3 5" xfId="13767"/>
    <cellStyle name="Millares [0] 2 2 2 2 2 2 3 2 4" xfId="13768"/>
    <cellStyle name="Millares [0] 2 2 2 2 2 2 3 2 2 2" xfId="13769"/>
    <cellStyle name="Millares [0] 2 2 2 2 2 2 3 2 3 2" xfId="13770"/>
    <cellStyle name="Millares [0] 2 2 2 2 2 2 3 3 2" xfId="13771"/>
    <cellStyle name="Millares [0] 2 2 2 2 2 2 3 4 2" xfId="13772"/>
    <cellStyle name="Millares [0] 2 2 2 2 2 2 4 5" xfId="13773"/>
    <cellStyle name="Millares [0] 2 2 2 2 2 2 4 2 4" xfId="13774"/>
    <cellStyle name="Millares [0] 2 2 2 2 2 2 4 2 2 2" xfId="13775"/>
    <cellStyle name="Millares [0] 2 2 2 2 2 2 4 2 3 2" xfId="13776"/>
    <cellStyle name="Millares [0] 2 2 2 2 2 2 4 3 2" xfId="13777"/>
    <cellStyle name="Millares [0] 2 2 2 2 2 2 4 4 2" xfId="13778"/>
    <cellStyle name="Millares [0] 2 2 2 2 2 2 5 5" xfId="13779"/>
    <cellStyle name="Millares [0] 2 2 2 2 2 2 5 2 4" xfId="13780"/>
    <cellStyle name="Millares [0] 2 2 2 2 2 2 5 2 2 2" xfId="13781"/>
    <cellStyle name="Millares [0] 2 2 2 2 2 2 5 2 3 2" xfId="13782"/>
    <cellStyle name="Millares [0] 2 2 2 2 2 2 5 3 2" xfId="13783"/>
    <cellStyle name="Millares [0] 2 2 2 2 2 2 5 4 2" xfId="13784"/>
    <cellStyle name="Millares [0] 2 2 2 2 2 2 6 4" xfId="13785"/>
    <cellStyle name="Millares [0] 2 2 2 2 2 2 6 2 2" xfId="13786"/>
    <cellStyle name="Millares [0] 2 2 2 2 2 2 6 3 2" xfId="13787"/>
    <cellStyle name="Millares [0] 2 2 2 2 2 2 7 2" xfId="13788"/>
    <cellStyle name="Millares [0] 2 2 2 2 2 2 8 2" xfId="13789"/>
    <cellStyle name="Millares [0] 2 2 2 2 2 3 6" xfId="13790"/>
    <cellStyle name="Millares [0] 2 2 2 2 2 3 2 5" xfId="13791"/>
    <cellStyle name="Millares [0] 2 2 2 2 2 3 2 2 4" xfId="13792"/>
    <cellStyle name="Millares [0] 2 2 2 2 2 3 2 2 2 2" xfId="13793"/>
    <cellStyle name="Millares [0] 2 2 2 2 2 3 2 2 3 2" xfId="13794"/>
    <cellStyle name="Millares [0] 2 2 2 2 2 3 2 3 2" xfId="13795"/>
    <cellStyle name="Millares [0] 2 2 2 2 2 3 2 4 2" xfId="13796"/>
    <cellStyle name="Millares [0] 2 2 2 2 2 3 3 4" xfId="13797"/>
    <cellStyle name="Millares [0] 2 2 2 2 2 3 3 2 2" xfId="13798"/>
    <cellStyle name="Millares [0] 2 2 2 2 2 3 3 3 2" xfId="13799"/>
    <cellStyle name="Millares [0] 2 2 2 2 2 3 4 2" xfId="13800"/>
    <cellStyle name="Millares [0] 2 2 2 2 2 3 5 2" xfId="13801"/>
    <cellStyle name="Millares [0] 2 2 2 2 2 4 5" xfId="13802"/>
    <cellStyle name="Millares [0] 2 2 2 2 2 4 2 4" xfId="13803"/>
    <cellStyle name="Millares [0] 2 2 2 2 2 4 2 2 2" xfId="13804"/>
    <cellStyle name="Millares [0] 2 2 2 2 2 4 2 3 2" xfId="13805"/>
    <cellStyle name="Millares [0] 2 2 2 2 2 4 3 2" xfId="13806"/>
    <cellStyle name="Millares [0] 2 2 2 2 2 4 4 2" xfId="13807"/>
    <cellStyle name="Millares [0] 2 2 2 2 2 5 5" xfId="13808"/>
    <cellStyle name="Millares [0] 2 2 2 2 2 5 2 4" xfId="13809"/>
    <cellStyle name="Millares [0] 2 2 2 2 2 5 2 2 2" xfId="13810"/>
    <cellStyle name="Millares [0] 2 2 2 2 2 5 2 3 2" xfId="13811"/>
    <cellStyle name="Millares [0] 2 2 2 2 2 5 3 2" xfId="13812"/>
    <cellStyle name="Millares [0] 2 2 2 2 2 5 4 2" xfId="13813"/>
    <cellStyle name="Millares [0] 2 2 2 2 2 6 5" xfId="13814"/>
    <cellStyle name="Millares [0] 2 2 2 2 2 6 2 4" xfId="13815"/>
    <cellStyle name="Millares [0] 2 2 2 2 2 6 2 2 2" xfId="13816"/>
    <cellStyle name="Millares [0] 2 2 2 2 2 6 2 3 2" xfId="13817"/>
    <cellStyle name="Millares [0] 2 2 2 2 2 6 3 2" xfId="13818"/>
    <cellStyle name="Millares [0] 2 2 2 2 2 6 4 2" xfId="13819"/>
    <cellStyle name="Millares [0] 2 2 2 2 2 7 4" xfId="13820"/>
    <cellStyle name="Millares [0] 2 2 2 2 2 7 2 2" xfId="13821"/>
    <cellStyle name="Millares [0] 2 2 2 2 2 7 3 2" xfId="13822"/>
    <cellStyle name="Millares [0] 2 2 2 2 2 8 2" xfId="13823"/>
    <cellStyle name="Millares [0] 2 2 2 2 2 9 2" xfId="13824"/>
    <cellStyle name="Millares [0] 2 2 2 2 3 9" xfId="13825"/>
    <cellStyle name="Millares [0] 2 2 2 2 3 2 6" xfId="13826"/>
    <cellStyle name="Millares [0] 2 2 2 2 3 2 2 5" xfId="13827"/>
    <cellStyle name="Millares [0] 2 2 2 2 3 2 2 2 4" xfId="13828"/>
    <cellStyle name="Millares [0] 2 2 2 2 3 2 2 2 2 2" xfId="13829"/>
    <cellStyle name="Millares [0] 2 2 2 2 3 2 2 2 3 2" xfId="13830"/>
    <cellStyle name="Millares [0] 2 2 2 2 3 2 2 3 2" xfId="13831"/>
    <cellStyle name="Millares [0] 2 2 2 2 3 2 2 4 2" xfId="13832"/>
    <cellStyle name="Millares [0] 2 2 2 2 3 2 3 4" xfId="13833"/>
    <cellStyle name="Millares [0] 2 2 2 2 3 2 3 2 2" xfId="13834"/>
    <cellStyle name="Millares [0] 2 2 2 2 3 2 3 3 2" xfId="13835"/>
    <cellStyle name="Millares [0] 2 2 2 2 3 2 4 2" xfId="13836"/>
    <cellStyle name="Millares [0] 2 2 2 2 3 2 5 2" xfId="13837"/>
    <cellStyle name="Millares [0] 2 2 2 2 3 3 5" xfId="13838"/>
    <cellStyle name="Millares [0] 2 2 2 2 3 3 2 4" xfId="13839"/>
    <cellStyle name="Millares [0] 2 2 2 2 3 3 2 2 2" xfId="13840"/>
    <cellStyle name="Millares [0] 2 2 2 2 3 3 2 3 2" xfId="13841"/>
    <cellStyle name="Millares [0] 2 2 2 2 3 3 3 2" xfId="13842"/>
    <cellStyle name="Millares [0] 2 2 2 2 3 3 4 2" xfId="13843"/>
    <cellStyle name="Millares [0] 2 2 2 2 3 4 5" xfId="13844"/>
    <cellStyle name="Millares [0] 2 2 2 2 3 4 2 4" xfId="13845"/>
    <cellStyle name="Millares [0] 2 2 2 2 3 4 2 2 2" xfId="13846"/>
    <cellStyle name="Millares [0] 2 2 2 2 3 4 2 3 2" xfId="13847"/>
    <cellStyle name="Millares [0] 2 2 2 2 3 4 3 2" xfId="13848"/>
    <cellStyle name="Millares [0] 2 2 2 2 3 4 4 2" xfId="13849"/>
    <cellStyle name="Millares [0] 2 2 2 2 3 5 5" xfId="13850"/>
    <cellStyle name="Millares [0] 2 2 2 2 3 5 2 4" xfId="13851"/>
    <cellStyle name="Millares [0] 2 2 2 2 3 5 2 2 2" xfId="13852"/>
    <cellStyle name="Millares [0] 2 2 2 2 3 5 2 3 2" xfId="13853"/>
    <cellStyle name="Millares [0] 2 2 2 2 3 5 3 2" xfId="13854"/>
    <cellStyle name="Millares [0] 2 2 2 2 3 5 4 2" xfId="13855"/>
    <cellStyle name="Millares [0] 2 2 2 2 3 6 4" xfId="13856"/>
    <cellStyle name="Millares [0] 2 2 2 2 3 6 2 2" xfId="13857"/>
    <cellStyle name="Millares [0] 2 2 2 2 3 6 3 2" xfId="13858"/>
    <cellStyle name="Millares [0] 2 2 2 2 3 7 2" xfId="13859"/>
    <cellStyle name="Millares [0] 2 2 2 2 3 8 2" xfId="13860"/>
    <cellStyle name="Millares [0] 2 2 2 2 4 6" xfId="13861"/>
    <cellStyle name="Millares [0] 2 2 2 2 4 2 5" xfId="13862"/>
    <cellStyle name="Millares [0] 2 2 2 2 4 2 2 4" xfId="13863"/>
    <cellStyle name="Millares [0] 2 2 2 2 4 2 2 2 2" xfId="13864"/>
    <cellStyle name="Millares [0] 2 2 2 2 4 2 2 3 2" xfId="13865"/>
    <cellStyle name="Millares [0] 2 2 2 2 4 2 3 2" xfId="13866"/>
    <cellStyle name="Millares [0] 2 2 2 2 4 2 4 2" xfId="13867"/>
    <cellStyle name="Millares [0] 2 2 2 2 4 3 4" xfId="13868"/>
    <cellStyle name="Millares [0] 2 2 2 2 4 3 2 2" xfId="13869"/>
    <cellStyle name="Millares [0] 2 2 2 2 4 3 3 2" xfId="13870"/>
    <cellStyle name="Millares [0] 2 2 2 2 4 4 2" xfId="13871"/>
    <cellStyle name="Millares [0] 2 2 2 2 4 5 2" xfId="13872"/>
    <cellStyle name="Millares [0] 2 2 2 2 5 5" xfId="13873"/>
    <cellStyle name="Millares [0] 2 2 2 2 5 2 4" xfId="13874"/>
    <cellStyle name="Millares [0] 2 2 2 2 5 2 2 2" xfId="13875"/>
    <cellStyle name="Millares [0] 2 2 2 2 5 2 3 2" xfId="13876"/>
    <cellStyle name="Millares [0] 2 2 2 2 5 3 2" xfId="13877"/>
    <cellStyle name="Millares [0] 2 2 2 2 5 4 2" xfId="13878"/>
    <cellStyle name="Millares [0] 2 2 2 2 6 5" xfId="13879"/>
    <cellStyle name="Millares [0] 2 2 2 2 6 2 4" xfId="13880"/>
    <cellStyle name="Millares [0] 2 2 2 2 6 2 2 2" xfId="13881"/>
    <cellStyle name="Millares [0] 2 2 2 2 6 2 3 2" xfId="13882"/>
    <cellStyle name="Millares [0] 2 2 2 2 6 3 2" xfId="13883"/>
    <cellStyle name="Millares [0] 2 2 2 2 6 4 2" xfId="13884"/>
    <cellStyle name="Millares [0] 2 2 2 2 7 5" xfId="13885"/>
    <cellStyle name="Millares [0] 2 2 2 2 7 2 4" xfId="13886"/>
    <cellStyle name="Millares [0] 2 2 2 2 7 2 2 2" xfId="13887"/>
    <cellStyle name="Millares [0] 2 2 2 2 7 2 3 2" xfId="13888"/>
    <cellStyle name="Millares [0] 2 2 2 2 7 3 2" xfId="13889"/>
    <cellStyle name="Millares [0] 2 2 2 2 7 4 2" xfId="13890"/>
    <cellStyle name="Millares [0] 2 2 2 2 8 4" xfId="13891"/>
    <cellStyle name="Millares [0] 2 2 2 2 8 2 2" xfId="13892"/>
    <cellStyle name="Millares [0] 2 2 2 2 8 3 2" xfId="13893"/>
    <cellStyle name="Millares [0] 2 2 2 2 9 2" xfId="13894"/>
    <cellStyle name="Millares [0] 2 2 2 3 11" xfId="13895"/>
    <cellStyle name="Millares [0] 2 2 2 3 10 2" xfId="13896"/>
    <cellStyle name="Millares [0] 2 2 2 3 2 10" xfId="13897"/>
    <cellStyle name="Millares [0] 2 2 2 3 2 2 9" xfId="13898"/>
    <cellStyle name="Millares [0] 2 2 2 3 2 2 2 6" xfId="13899"/>
    <cellStyle name="Millares [0] 2 2 2 3 2 2 2 2 5" xfId="13900"/>
    <cellStyle name="Millares [0] 2 2 2 3 2 2 2 2 2 4" xfId="13901"/>
    <cellStyle name="Millares [0] 2 2 2 3 2 2 2 2 2 2 2" xfId="13902"/>
    <cellStyle name="Millares [0] 2 2 2 3 2 2 2 2 2 3 2" xfId="13903"/>
    <cellStyle name="Millares [0] 2 2 2 3 2 2 2 2 3 2" xfId="13904"/>
    <cellStyle name="Millares [0] 2 2 2 3 2 2 2 2 4 2" xfId="13905"/>
    <cellStyle name="Millares [0] 2 2 2 3 2 2 2 3 4" xfId="13906"/>
    <cellStyle name="Millares [0] 2 2 2 3 2 2 2 3 2 2" xfId="13907"/>
    <cellStyle name="Millares [0] 2 2 2 3 2 2 2 3 3 2" xfId="13908"/>
    <cellStyle name="Millares [0] 2 2 2 3 2 2 2 4 2" xfId="13909"/>
    <cellStyle name="Millares [0] 2 2 2 3 2 2 2 5 2" xfId="13910"/>
    <cellStyle name="Millares [0] 2 2 2 3 2 2 3 5" xfId="13911"/>
    <cellStyle name="Millares [0] 2 2 2 3 2 2 3 2 4" xfId="13912"/>
    <cellStyle name="Millares [0] 2 2 2 3 2 2 3 2 2 2" xfId="13913"/>
    <cellStyle name="Millares [0] 2 2 2 3 2 2 3 2 3 2" xfId="13914"/>
    <cellStyle name="Millares [0] 2 2 2 3 2 2 3 3 2" xfId="13915"/>
    <cellStyle name="Millares [0] 2 2 2 3 2 2 3 4 2" xfId="13916"/>
    <cellStyle name="Millares [0] 2 2 2 3 2 2 4 5" xfId="13917"/>
    <cellStyle name="Millares [0] 2 2 2 3 2 2 4 2 4" xfId="13918"/>
    <cellStyle name="Millares [0] 2 2 2 3 2 2 4 2 2 2" xfId="13919"/>
    <cellStyle name="Millares [0] 2 2 2 3 2 2 4 2 3 2" xfId="13920"/>
    <cellStyle name="Millares [0] 2 2 2 3 2 2 4 3 2" xfId="13921"/>
    <cellStyle name="Millares [0] 2 2 2 3 2 2 4 4 2" xfId="13922"/>
    <cellStyle name="Millares [0] 2 2 2 3 2 2 5 5" xfId="13923"/>
    <cellStyle name="Millares [0] 2 2 2 3 2 2 5 2 4" xfId="13924"/>
    <cellStyle name="Millares [0] 2 2 2 3 2 2 5 2 2 2" xfId="13925"/>
    <cellStyle name="Millares [0] 2 2 2 3 2 2 5 2 3 2" xfId="13926"/>
    <cellStyle name="Millares [0] 2 2 2 3 2 2 5 3 2" xfId="13927"/>
    <cellStyle name="Millares [0] 2 2 2 3 2 2 5 4 2" xfId="13928"/>
    <cellStyle name="Millares [0] 2 2 2 3 2 2 6 4" xfId="13929"/>
    <cellStyle name="Millares [0] 2 2 2 3 2 2 6 2 2" xfId="13930"/>
    <cellStyle name="Millares [0] 2 2 2 3 2 2 6 3 2" xfId="13931"/>
    <cellStyle name="Millares [0] 2 2 2 3 2 2 7 2" xfId="13932"/>
    <cellStyle name="Millares [0] 2 2 2 3 2 2 8 2" xfId="13933"/>
    <cellStyle name="Millares [0] 2 2 2 3 2 3 6" xfId="13934"/>
    <cellStyle name="Millares [0] 2 2 2 3 2 3 2 5" xfId="13935"/>
    <cellStyle name="Millares [0] 2 2 2 3 2 3 2 2 4" xfId="13936"/>
    <cellStyle name="Millares [0] 2 2 2 3 2 3 2 2 2 2" xfId="13937"/>
    <cellStyle name="Millares [0] 2 2 2 3 2 3 2 2 3 2" xfId="13938"/>
    <cellStyle name="Millares [0] 2 2 2 3 2 3 2 3 2" xfId="13939"/>
    <cellStyle name="Millares [0] 2 2 2 3 2 3 2 4 2" xfId="13940"/>
    <cellStyle name="Millares [0] 2 2 2 3 2 3 3 4" xfId="13941"/>
    <cellStyle name="Millares [0] 2 2 2 3 2 3 3 2 2" xfId="13942"/>
    <cellStyle name="Millares [0] 2 2 2 3 2 3 3 3 2" xfId="13943"/>
    <cellStyle name="Millares [0] 2 2 2 3 2 3 4 2" xfId="13944"/>
    <cellStyle name="Millares [0] 2 2 2 3 2 3 5 2" xfId="13945"/>
    <cellStyle name="Millares [0] 2 2 2 3 2 4 5" xfId="13946"/>
    <cellStyle name="Millares [0] 2 2 2 3 2 4 2 4" xfId="13947"/>
    <cellStyle name="Millares [0] 2 2 2 3 2 4 2 2 2" xfId="13948"/>
    <cellStyle name="Millares [0] 2 2 2 3 2 4 2 3 2" xfId="13949"/>
    <cellStyle name="Millares [0] 2 2 2 3 2 4 3 2" xfId="13950"/>
    <cellStyle name="Millares [0] 2 2 2 3 2 4 4 2" xfId="13951"/>
    <cellStyle name="Millares [0] 2 2 2 3 2 5 5" xfId="13952"/>
    <cellStyle name="Millares [0] 2 2 2 3 2 5 2 4" xfId="13953"/>
    <cellStyle name="Millares [0] 2 2 2 3 2 5 2 2 2" xfId="13954"/>
    <cellStyle name="Millares [0] 2 2 2 3 2 5 2 3 2" xfId="13955"/>
    <cellStyle name="Millares [0] 2 2 2 3 2 5 3 2" xfId="13956"/>
    <cellStyle name="Millares [0] 2 2 2 3 2 5 4 2" xfId="13957"/>
    <cellStyle name="Millares [0] 2 2 2 3 2 6 5" xfId="13958"/>
    <cellStyle name="Millares [0] 2 2 2 3 2 6 2 4" xfId="13959"/>
    <cellStyle name="Millares [0] 2 2 2 3 2 6 2 2 2" xfId="13960"/>
    <cellStyle name="Millares [0] 2 2 2 3 2 6 2 3 2" xfId="13961"/>
    <cellStyle name="Millares [0] 2 2 2 3 2 6 3 2" xfId="13962"/>
    <cellStyle name="Millares [0] 2 2 2 3 2 6 4 2" xfId="13963"/>
    <cellStyle name="Millares [0] 2 2 2 3 2 7 4" xfId="13964"/>
    <cellStyle name="Millares [0] 2 2 2 3 2 7 2 2" xfId="13965"/>
    <cellStyle name="Millares [0] 2 2 2 3 2 7 3 2" xfId="13966"/>
    <cellStyle name="Millares [0] 2 2 2 3 2 8 2" xfId="13967"/>
    <cellStyle name="Millares [0] 2 2 2 3 2 9 2" xfId="13968"/>
    <cellStyle name="Millares [0] 2 2 2 3 3 9" xfId="13969"/>
    <cellStyle name="Millares [0] 2 2 2 3 3 2 6" xfId="13970"/>
    <cellStyle name="Millares [0] 2 2 2 3 3 2 2 5" xfId="13971"/>
    <cellStyle name="Millares [0] 2 2 2 3 3 2 2 2 4" xfId="13972"/>
    <cellStyle name="Millares [0] 2 2 2 3 3 2 2 2 2 2" xfId="13973"/>
    <cellStyle name="Millares [0] 2 2 2 3 3 2 2 2 3 2" xfId="13974"/>
    <cellStyle name="Millares [0] 2 2 2 3 3 2 2 3 2" xfId="13975"/>
    <cellStyle name="Millares [0] 2 2 2 3 3 2 2 4 2" xfId="13976"/>
    <cellStyle name="Millares [0] 2 2 2 3 3 2 3 4" xfId="13977"/>
    <cellStyle name="Millares [0] 2 2 2 3 3 2 3 2 2" xfId="13978"/>
    <cellStyle name="Millares [0] 2 2 2 3 3 2 3 3 2" xfId="13979"/>
    <cellStyle name="Millares [0] 2 2 2 3 3 2 4 2" xfId="13980"/>
    <cellStyle name="Millares [0] 2 2 2 3 3 2 5 2" xfId="13981"/>
    <cellStyle name="Millares [0] 2 2 2 3 3 3 5" xfId="13982"/>
    <cellStyle name="Millares [0] 2 2 2 3 3 3 2 4" xfId="13983"/>
    <cellStyle name="Millares [0] 2 2 2 3 3 3 2 2 2" xfId="13984"/>
    <cellStyle name="Millares [0] 2 2 2 3 3 3 2 3 2" xfId="13985"/>
    <cellStyle name="Millares [0] 2 2 2 3 3 3 3 2" xfId="13986"/>
    <cellStyle name="Millares [0] 2 2 2 3 3 3 4 2" xfId="13987"/>
    <cellStyle name="Millares [0] 2 2 2 3 3 4 5" xfId="13988"/>
    <cellStyle name="Millares [0] 2 2 2 3 3 4 2 4" xfId="13989"/>
    <cellStyle name="Millares [0] 2 2 2 3 3 4 2 2 2" xfId="13990"/>
    <cellStyle name="Millares [0] 2 2 2 3 3 4 2 3 2" xfId="13991"/>
    <cellStyle name="Millares [0] 2 2 2 3 3 4 3 2" xfId="13992"/>
    <cellStyle name="Millares [0] 2 2 2 3 3 4 4 2" xfId="13993"/>
    <cellStyle name="Millares [0] 2 2 2 3 3 5 5" xfId="13994"/>
    <cellStyle name="Millares [0] 2 2 2 3 3 5 2 4" xfId="13995"/>
    <cellStyle name="Millares [0] 2 2 2 3 3 5 2 2 2" xfId="13996"/>
    <cellStyle name="Millares [0] 2 2 2 3 3 5 2 3 2" xfId="13997"/>
    <cellStyle name="Millares [0] 2 2 2 3 3 5 3 2" xfId="13998"/>
    <cellStyle name="Millares [0] 2 2 2 3 3 5 4 2" xfId="13999"/>
    <cellStyle name="Millares [0] 2 2 2 3 3 6 4" xfId="14000"/>
    <cellStyle name="Millares [0] 2 2 2 3 3 6 2 2" xfId="14001"/>
    <cellStyle name="Millares [0] 2 2 2 3 3 6 3 2" xfId="14002"/>
    <cellStyle name="Millares [0] 2 2 2 3 3 7 2" xfId="14003"/>
    <cellStyle name="Millares [0] 2 2 2 3 3 8 2" xfId="14004"/>
    <cellStyle name="Millares [0] 2 2 2 3 4 6" xfId="14005"/>
    <cellStyle name="Millares [0] 2 2 2 3 4 2 5" xfId="14006"/>
    <cellStyle name="Millares [0] 2 2 2 3 4 2 2 4" xfId="14007"/>
    <cellStyle name="Millares [0] 2 2 2 3 4 2 2 2 2" xfId="14008"/>
    <cellStyle name="Millares [0] 2 2 2 3 4 2 2 3 2" xfId="14009"/>
    <cellStyle name="Millares [0] 2 2 2 3 4 2 3 2" xfId="14010"/>
    <cellStyle name="Millares [0] 2 2 2 3 4 2 4 2" xfId="14011"/>
    <cellStyle name="Millares [0] 2 2 2 3 4 3 4" xfId="14012"/>
    <cellStyle name="Millares [0] 2 2 2 3 4 3 2 2" xfId="14013"/>
    <cellStyle name="Millares [0] 2 2 2 3 4 3 3 2" xfId="14014"/>
    <cellStyle name="Millares [0] 2 2 2 3 4 4 2" xfId="14015"/>
    <cellStyle name="Millares [0] 2 2 2 3 4 5 2" xfId="14016"/>
    <cellStyle name="Millares [0] 2 2 2 3 5 5" xfId="14017"/>
    <cellStyle name="Millares [0] 2 2 2 3 5 2 4" xfId="14018"/>
    <cellStyle name="Millares [0] 2 2 2 3 5 2 2 2" xfId="14019"/>
    <cellStyle name="Millares [0] 2 2 2 3 5 2 3 2" xfId="14020"/>
    <cellStyle name="Millares [0] 2 2 2 3 5 3 2" xfId="14021"/>
    <cellStyle name="Millares [0] 2 2 2 3 5 4 2" xfId="14022"/>
    <cellStyle name="Millares [0] 2 2 2 3 6 5" xfId="14023"/>
    <cellStyle name="Millares [0] 2 2 2 3 6 2 4" xfId="14024"/>
    <cellStyle name="Millares [0] 2 2 2 3 6 2 2 2" xfId="14025"/>
    <cellStyle name="Millares [0] 2 2 2 3 6 2 3 2" xfId="14026"/>
    <cellStyle name="Millares [0] 2 2 2 3 6 3 2" xfId="14027"/>
    <cellStyle name="Millares [0] 2 2 2 3 6 4 2" xfId="14028"/>
    <cellStyle name="Millares [0] 2 2 2 3 7 5" xfId="14029"/>
    <cellStyle name="Millares [0] 2 2 2 3 7 2 4" xfId="14030"/>
    <cellStyle name="Millares [0] 2 2 2 3 7 2 2 2" xfId="14031"/>
    <cellStyle name="Millares [0] 2 2 2 3 7 2 3 2" xfId="14032"/>
    <cellStyle name="Millares [0] 2 2 2 3 7 3 2" xfId="14033"/>
    <cellStyle name="Millares [0] 2 2 2 3 7 4 2" xfId="14034"/>
    <cellStyle name="Millares [0] 2 2 2 3 8 4" xfId="14035"/>
    <cellStyle name="Millares [0] 2 2 2 3 8 2 2" xfId="14036"/>
    <cellStyle name="Millares [0] 2 2 2 3 8 3 2" xfId="14037"/>
    <cellStyle name="Millares [0] 2 2 2 3 9 2" xfId="14038"/>
    <cellStyle name="Millares [0] 2 2 2 4 10" xfId="14039"/>
    <cellStyle name="Millares [0] 2 2 2 4 2 9" xfId="14040"/>
    <cellStyle name="Millares [0] 2 2 2 4 2 2 6" xfId="14041"/>
    <cellStyle name="Millares [0] 2 2 2 4 2 2 2 5" xfId="14042"/>
    <cellStyle name="Millares [0] 2 2 2 4 2 2 2 2 4" xfId="14043"/>
    <cellStyle name="Millares [0] 2 2 2 4 2 2 2 2 2 2" xfId="14044"/>
    <cellStyle name="Millares [0] 2 2 2 4 2 2 2 2 3 2" xfId="14045"/>
    <cellStyle name="Millares [0] 2 2 2 4 2 2 2 3 2" xfId="14046"/>
    <cellStyle name="Millares [0] 2 2 2 4 2 2 2 4 2" xfId="14047"/>
    <cellStyle name="Millares [0] 2 2 2 4 2 2 3 4" xfId="14048"/>
    <cellStyle name="Millares [0] 2 2 2 4 2 2 3 2 2" xfId="14049"/>
    <cellStyle name="Millares [0] 2 2 2 4 2 2 3 3 2" xfId="14050"/>
    <cellStyle name="Millares [0] 2 2 2 4 2 2 4 2" xfId="14051"/>
    <cellStyle name="Millares [0] 2 2 2 4 2 2 5 2" xfId="14052"/>
    <cellStyle name="Millares [0] 2 2 2 4 2 3 5" xfId="14053"/>
    <cellStyle name="Millares [0] 2 2 2 4 2 3 2 4" xfId="14054"/>
    <cellStyle name="Millares [0] 2 2 2 4 2 3 2 2 2" xfId="14055"/>
    <cellStyle name="Millares [0] 2 2 2 4 2 3 2 3 2" xfId="14056"/>
    <cellStyle name="Millares [0] 2 2 2 4 2 3 3 2" xfId="14057"/>
    <cellStyle name="Millares [0] 2 2 2 4 2 3 4 2" xfId="14058"/>
    <cellStyle name="Millares [0] 2 2 2 4 2 4 5" xfId="14059"/>
    <cellStyle name="Millares [0] 2 2 2 4 2 4 2 4" xfId="14060"/>
    <cellStyle name="Millares [0] 2 2 2 4 2 4 2 2 2" xfId="14061"/>
    <cellStyle name="Millares [0] 2 2 2 4 2 4 2 3 2" xfId="14062"/>
    <cellStyle name="Millares [0] 2 2 2 4 2 4 3 2" xfId="14063"/>
    <cellStyle name="Millares [0] 2 2 2 4 2 4 4 2" xfId="14064"/>
    <cellStyle name="Millares [0] 2 2 2 4 2 5 5" xfId="14065"/>
    <cellStyle name="Millares [0] 2 2 2 4 2 5 2 4" xfId="14066"/>
    <cellStyle name="Millares [0] 2 2 2 4 2 5 2 2 2" xfId="14067"/>
    <cellStyle name="Millares [0] 2 2 2 4 2 5 2 3 2" xfId="14068"/>
    <cellStyle name="Millares [0] 2 2 2 4 2 5 3 2" xfId="14069"/>
    <cellStyle name="Millares [0] 2 2 2 4 2 5 4 2" xfId="14070"/>
    <cellStyle name="Millares [0] 2 2 2 4 2 6 4" xfId="14071"/>
    <cellStyle name="Millares [0] 2 2 2 4 2 6 2 2" xfId="14072"/>
    <cellStyle name="Millares [0] 2 2 2 4 2 6 3 2" xfId="14073"/>
    <cellStyle name="Millares [0] 2 2 2 4 2 7 2" xfId="14074"/>
    <cellStyle name="Millares [0] 2 2 2 4 2 8 2" xfId="14075"/>
    <cellStyle name="Millares [0] 2 2 2 4 3 6" xfId="14076"/>
    <cellStyle name="Millares [0] 2 2 2 4 3 2 5" xfId="14077"/>
    <cellStyle name="Millares [0] 2 2 2 4 3 2 2 4" xfId="14078"/>
    <cellStyle name="Millares [0] 2 2 2 4 3 2 2 2 2" xfId="14079"/>
    <cellStyle name="Millares [0] 2 2 2 4 3 2 2 3 2" xfId="14080"/>
    <cellStyle name="Millares [0] 2 2 2 4 3 2 3 2" xfId="14081"/>
    <cellStyle name="Millares [0] 2 2 2 4 3 2 4 2" xfId="14082"/>
    <cellStyle name="Millares [0] 2 2 2 4 3 3 4" xfId="14083"/>
    <cellStyle name="Millares [0] 2 2 2 4 3 3 2 2" xfId="14084"/>
    <cellStyle name="Millares [0] 2 2 2 4 3 3 3 2" xfId="14085"/>
    <cellStyle name="Millares [0] 2 2 2 4 3 4 2" xfId="14086"/>
    <cellStyle name="Millares [0] 2 2 2 4 3 5 2" xfId="14087"/>
    <cellStyle name="Millares [0] 2 2 2 4 4 5" xfId="14088"/>
    <cellStyle name="Millares [0] 2 2 2 4 4 2 4" xfId="14089"/>
    <cellStyle name="Millares [0] 2 2 2 4 4 2 2 2" xfId="14090"/>
    <cellStyle name="Millares [0] 2 2 2 4 4 2 3 2" xfId="14091"/>
    <cellStyle name="Millares [0] 2 2 2 4 4 3 2" xfId="14092"/>
    <cellStyle name="Millares [0] 2 2 2 4 4 4 2" xfId="14093"/>
    <cellStyle name="Millares [0] 2 2 2 4 5 5" xfId="14094"/>
    <cellStyle name="Millares [0] 2 2 2 4 5 2 4" xfId="14095"/>
    <cellStyle name="Millares [0] 2 2 2 4 5 2 2 2" xfId="14096"/>
    <cellStyle name="Millares [0] 2 2 2 4 5 2 3 2" xfId="14097"/>
    <cellStyle name="Millares [0] 2 2 2 4 5 3 2" xfId="14098"/>
    <cellStyle name="Millares [0] 2 2 2 4 5 4 2" xfId="14099"/>
    <cellStyle name="Millares [0] 2 2 2 4 6 5" xfId="14100"/>
    <cellStyle name="Millares [0] 2 2 2 4 6 2 4" xfId="14101"/>
    <cellStyle name="Millares [0] 2 2 2 4 6 2 2 2" xfId="14102"/>
    <cellStyle name="Millares [0] 2 2 2 4 6 2 3 2" xfId="14103"/>
    <cellStyle name="Millares [0] 2 2 2 4 6 3 2" xfId="14104"/>
    <cellStyle name="Millares [0] 2 2 2 4 6 4 2" xfId="14105"/>
    <cellStyle name="Millares [0] 2 2 2 4 7 4" xfId="14106"/>
    <cellStyle name="Millares [0] 2 2 2 4 7 2 2" xfId="14107"/>
    <cellStyle name="Millares [0] 2 2 2 4 7 3 2" xfId="14108"/>
    <cellStyle name="Millares [0] 2 2 2 4 8 2" xfId="14109"/>
    <cellStyle name="Millares [0] 2 2 2 4 9 2" xfId="14110"/>
    <cellStyle name="Millares [0] 2 2 2 5 10" xfId="14111"/>
    <cellStyle name="Millares [0] 2 2 2 5 2 9" xfId="14112"/>
    <cellStyle name="Millares [0] 2 2 2 5 2 2 6" xfId="14113"/>
    <cellStyle name="Millares [0] 2 2 2 5 2 2 2 5" xfId="14114"/>
    <cellStyle name="Millares [0] 2 2 2 5 2 2 2 2 4" xfId="14115"/>
    <cellStyle name="Millares [0] 2 2 2 5 2 2 2 2 2 2" xfId="14116"/>
    <cellStyle name="Millares [0] 2 2 2 5 2 2 2 2 3 2" xfId="14117"/>
    <cellStyle name="Millares [0] 2 2 2 5 2 2 2 3 2" xfId="14118"/>
    <cellStyle name="Millares [0] 2 2 2 5 2 2 2 4 2" xfId="14119"/>
    <cellStyle name="Millares [0] 2 2 2 5 2 2 3 4" xfId="14120"/>
    <cellStyle name="Millares [0] 2 2 2 5 2 2 3 2 2" xfId="14121"/>
    <cellStyle name="Millares [0] 2 2 2 5 2 2 3 3 2" xfId="14122"/>
    <cellStyle name="Millares [0] 2 2 2 5 2 2 4 2" xfId="14123"/>
    <cellStyle name="Millares [0] 2 2 2 5 2 2 5 2" xfId="14124"/>
    <cellStyle name="Millares [0] 2 2 2 5 2 3 5" xfId="14125"/>
    <cellStyle name="Millares [0] 2 2 2 5 2 3 2 4" xfId="14126"/>
    <cellStyle name="Millares [0] 2 2 2 5 2 3 2 2 2" xfId="14127"/>
    <cellStyle name="Millares [0] 2 2 2 5 2 3 2 3 2" xfId="14128"/>
    <cellStyle name="Millares [0] 2 2 2 5 2 3 3 2" xfId="14129"/>
    <cellStyle name="Millares [0] 2 2 2 5 2 3 4 2" xfId="14130"/>
    <cellStyle name="Millares [0] 2 2 2 5 2 4 5" xfId="14131"/>
    <cellStyle name="Millares [0] 2 2 2 5 2 4 2 4" xfId="14132"/>
    <cellStyle name="Millares [0] 2 2 2 5 2 4 2 2 2" xfId="14133"/>
    <cellStyle name="Millares [0] 2 2 2 5 2 4 2 3 2" xfId="14134"/>
    <cellStyle name="Millares [0] 2 2 2 5 2 4 3 2" xfId="14135"/>
    <cellStyle name="Millares [0] 2 2 2 5 2 4 4 2" xfId="14136"/>
    <cellStyle name="Millares [0] 2 2 2 5 2 5 5" xfId="14137"/>
    <cellStyle name="Millares [0] 2 2 2 5 2 5 2 4" xfId="14138"/>
    <cellStyle name="Millares [0] 2 2 2 5 2 5 2 2 2" xfId="14139"/>
    <cellStyle name="Millares [0] 2 2 2 5 2 5 2 3 2" xfId="14140"/>
    <cellStyle name="Millares [0] 2 2 2 5 2 5 3 2" xfId="14141"/>
    <cellStyle name="Millares [0] 2 2 2 5 2 5 4 2" xfId="14142"/>
    <cellStyle name="Millares [0] 2 2 2 5 2 6 4" xfId="14143"/>
    <cellStyle name="Millares [0] 2 2 2 5 2 6 2 2" xfId="14144"/>
    <cellStyle name="Millares [0] 2 2 2 5 2 6 3 2" xfId="14145"/>
    <cellStyle name="Millares [0] 2 2 2 5 2 7 2" xfId="14146"/>
    <cellStyle name="Millares [0] 2 2 2 5 2 8 2" xfId="14147"/>
    <cellStyle name="Millares [0] 2 2 2 5 3 6" xfId="14148"/>
    <cellStyle name="Millares [0] 2 2 2 5 3 2 5" xfId="14149"/>
    <cellStyle name="Millares [0] 2 2 2 5 3 2 2 4" xfId="14150"/>
    <cellStyle name="Millares [0] 2 2 2 5 3 2 2 2 2" xfId="14151"/>
    <cellStyle name="Millares [0] 2 2 2 5 3 2 2 3 2" xfId="14152"/>
    <cellStyle name="Millares [0] 2 2 2 5 3 2 3 2" xfId="14153"/>
    <cellStyle name="Millares [0] 2 2 2 5 3 2 4 2" xfId="14154"/>
    <cellStyle name="Millares [0] 2 2 2 5 3 3 4" xfId="14155"/>
    <cellStyle name="Millares [0] 2 2 2 5 3 3 2 2" xfId="14156"/>
    <cellStyle name="Millares [0] 2 2 2 5 3 3 3 2" xfId="14157"/>
    <cellStyle name="Millares [0] 2 2 2 5 3 4 2" xfId="14158"/>
    <cellStyle name="Millares [0] 2 2 2 5 3 5 2" xfId="14159"/>
    <cellStyle name="Millares [0] 2 2 2 5 4 5" xfId="14160"/>
    <cellStyle name="Millares [0] 2 2 2 5 4 2 4" xfId="14161"/>
    <cellStyle name="Millares [0] 2 2 2 5 4 2 2 2" xfId="14162"/>
    <cellStyle name="Millares [0] 2 2 2 5 4 2 3 2" xfId="14163"/>
    <cellStyle name="Millares [0] 2 2 2 5 4 3 2" xfId="14164"/>
    <cellStyle name="Millares [0] 2 2 2 5 4 4 2" xfId="14165"/>
    <cellStyle name="Millares [0] 2 2 2 5 5 5" xfId="14166"/>
    <cellStyle name="Millares [0] 2 2 2 5 5 2 4" xfId="14167"/>
    <cellStyle name="Millares [0] 2 2 2 5 5 2 2 2" xfId="14168"/>
    <cellStyle name="Millares [0] 2 2 2 5 5 2 3 2" xfId="14169"/>
    <cellStyle name="Millares [0] 2 2 2 5 5 3 2" xfId="14170"/>
    <cellStyle name="Millares [0] 2 2 2 5 5 4 2" xfId="14171"/>
    <cellStyle name="Millares [0] 2 2 2 5 6 5" xfId="14172"/>
    <cellStyle name="Millares [0] 2 2 2 5 6 2 4" xfId="14173"/>
    <cellStyle name="Millares [0] 2 2 2 5 6 2 2 2" xfId="14174"/>
    <cellStyle name="Millares [0] 2 2 2 5 6 2 3 2" xfId="14175"/>
    <cellStyle name="Millares [0] 2 2 2 5 6 3 2" xfId="14176"/>
    <cellStyle name="Millares [0] 2 2 2 5 6 4 2" xfId="14177"/>
    <cellStyle name="Millares [0] 2 2 2 5 7 4" xfId="14178"/>
    <cellStyle name="Millares [0] 2 2 2 5 7 2 2" xfId="14179"/>
    <cellStyle name="Millares [0] 2 2 2 5 7 3 2" xfId="14180"/>
    <cellStyle name="Millares [0] 2 2 2 5 8 2" xfId="14181"/>
    <cellStyle name="Millares [0] 2 2 2 5 9 2" xfId="14182"/>
    <cellStyle name="Millares [0] 2 2 2 6 9" xfId="14183"/>
    <cellStyle name="Millares [0] 2 2 2 6 2 6" xfId="14184"/>
    <cellStyle name="Millares [0] 2 2 2 6 2 2 5" xfId="14185"/>
    <cellStyle name="Millares [0] 2 2 2 6 2 2 2 4" xfId="14186"/>
    <cellStyle name="Millares [0] 2 2 2 6 2 2 2 2 2" xfId="14187"/>
    <cellStyle name="Millares [0] 2 2 2 6 2 2 2 3 2" xfId="14188"/>
    <cellStyle name="Millares [0] 2 2 2 6 2 2 3 2" xfId="14189"/>
    <cellStyle name="Millares [0] 2 2 2 6 2 2 4 2" xfId="14190"/>
    <cellStyle name="Millares [0] 2 2 2 6 2 3 4" xfId="14191"/>
    <cellStyle name="Millares [0] 2 2 2 6 2 3 2 2" xfId="14192"/>
    <cellStyle name="Millares [0] 2 2 2 6 2 3 3 2" xfId="14193"/>
    <cellStyle name="Millares [0] 2 2 2 6 2 4 2" xfId="14194"/>
    <cellStyle name="Millares [0] 2 2 2 6 2 5 2" xfId="14195"/>
    <cellStyle name="Millares [0] 2 2 2 6 3 5" xfId="14196"/>
    <cellStyle name="Millares [0] 2 2 2 6 3 2 4" xfId="14197"/>
    <cellStyle name="Millares [0] 2 2 2 6 3 2 2 2" xfId="14198"/>
    <cellStyle name="Millares [0] 2 2 2 6 3 2 3 2" xfId="14199"/>
    <cellStyle name="Millares [0] 2 2 2 6 3 3 2" xfId="14200"/>
    <cellStyle name="Millares [0] 2 2 2 6 3 4 2" xfId="14201"/>
    <cellStyle name="Millares [0] 2 2 2 6 4 5" xfId="14202"/>
    <cellStyle name="Millares [0] 2 2 2 6 4 2 4" xfId="14203"/>
    <cellStyle name="Millares [0] 2 2 2 6 4 2 2 2" xfId="14204"/>
    <cellStyle name="Millares [0] 2 2 2 6 4 2 3 2" xfId="14205"/>
    <cellStyle name="Millares [0] 2 2 2 6 4 3 2" xfId="14206"/>
    <cellStyle name="Millares [0] 2 2 2 6 4 4 2" xfId="14207"/>
    <cellStyle name="Millares [0] 2 2 2 6 5 5" xfId="14208"/>
    <cellStyle name="Millares [0] 2 2 2 6 5 2 4" xfId="14209"/>
    <cellStyle name="Millares [0] 2 2 2 6 5 2 2 2" xfId="14210"/>
    <cellStyle name="Millares [0] 2 2 2 6 5 2 3 2" xfId="14211"/>
    <cellStyle name="Millares [0] 2 2 2 6 5 3 2" xfId="14212"/>
    <cellStyle name="Millares [0] 2 2 2 6 5 4 2" xfId="14213"/>
    <cellStyle name="Millares [0] 2 2 2 6 6 4" xfId="14214"/>
    <cellStyle name="Millares [0] 2 2 2 6 6 2 2" xfId="14215"/>
    <cellStyle name="Millares [0] 2 2 2 6 6 3 2" xfId="14216"/>
    <cellStyle name="Millares [0] 2 2 2 6 7 2" xfId="14217"/>
    <cellStyle name="Millares [0] 2 2 2 6 8 2" xfId="14218"/>
    <cellStyle name="Millares [0] 2 2 2 7 7" xfId="14219"/>
    <cellStyle name="Millares [0] 2 2 2 7 2 5" xfId="14220"/>
    <cellStyle name="Millares [0] 2 2 2 7 2 2 4" xfId="14221"/>
    <cellStyle name="Millares [0] 2 2 2 7 2 2 2 2" xfId="14222"/>
    <cellStyle name="Millares [0] 2 2 2 7 2 2 3 2" xfId="14223"/>
    <cellStyle name="Millares [0] 2 2 2 7 2 3 2" xfId="14224"/>
    <cellStyle name="Millares [0] 2 2 2 7 2 4 2" xfId="14225"/>
    <cellStyle name="Millares [0] 2 2 2 7 3 5" xfId="14226"/>
    <cellStyle name="Millares [0] 2 2 2 7 3 2 4" xfId="14227"/>
    <cellStyle name="Millares [0] 2 2 2 7 3 2 2 2" xfId="14228"/>
    <cellStyle name="Millares [0] 2 2 2 7 3 2 3 2" xfId="14229"/>
    <cellStyle name="Millares [0] 2 2 2 7 3 3 2" xfId="14230"/>
    <cellStyle name="Millares [0] 2 2 2 7 3 4 2" xfId="14231"/>
    <cellStyle name="Millares [0] 2 2 2 7 4 4" xfId="14232"/>
    <cellStyle name="Millares [0] 2 2 2 7 4 2 2" xfId="14233"/>
    <cellStyle name="Millares [0] 2 2 2 7 4 3 2" xfId="14234"/>
    <cellStyle name="Millares [0] 2 2 2 7 5 2" xfId="14235"/>
    <cellStyle name="Millares [0] 2 2 2 7 6 2" xfId="14236"/>
    <cellStyle name="Millares [0] 2 2 2 8 5" xfId="14237"/>
    <cellStyle name="Millares [0] 2 2 2 8 2 4" xfId="14238"/>
    <cellStyle name="Millares [0] 2 2 2 8 2 2 2" xfId="14239"/>
    <cellStyle name="Millares [0] 2 2 2 8 2 3 2" xfId="14240"/>
    <cellStyle name="Millares [0] 2 2 2 8 3 2" xfId="14241"/>
    <cellStyle name="Millares [0] 2 2 2 8 4 2" xfId="14242"/>
    <cellStyle name="Millares [0] 2 2 2 9 5" xfId="14243"/>
    <cellStyle name="Millares [0] 2 2 2 9 2 4" xfId="14244"/>
    <cellStyle name="Millares [0] 2 2 2 9 2 2 2" xfId="14245"/>
    <cellStyle name="Millares [0] 2 2 2 9 2 3 2" xfId="14246"/>
    <cellStyle name="Millares [0] 2 2 2 9 3 2" xfId="14247"/>
    <cellStyle name="Millares [0] 2 2 2 9 4 2" xfId="14248"/>
    <cellStyle name="Millares [0] 2 2 3 13" xfId="14249"/>
    <cellStyle name="Millares [0] 2 2 3 10 4" xfId="14250"/>
    <cellStyle name="Millares [0] 2 2 3 10 2 2" xfId="14251"/>
    <cellStyle name="Millares [0] 2 2 3 10 3 2" xfId="14252"/>
    <cellStyle name="Millares [0] 2 2 3 11 2" xfId="14253"/>
    <cellStyle name="Millares [0] 2 2 3 12 2" xfId="14254"/>
    <cellStyle name="Millares [0] 2 2 3 2 11" xfId="14255"/>
    <cellStyle name="Millares [0] 2 2 3 2 10 2" xfId="14256"/>
    <cellStyle name="Millares [0] 2 2 3 2 2 10" xfId="14257"/>
    <cellStyle name="Millares [0] 2 2 3 2 2 2 9" xfId="14258"/>
    <cellStyle name="Millares [0] 2 2 3 2 2 2 2 6" xfId="14259"/>
    <cellStyle name="Millares [0] 2 2 3 2 2 2 2 2 5" xfId="14260"/>
    <cellStyle name="Millares [0] 2 2 3 2 2 2 2 2 2 4" xfId="14261"/>
    <cellStyle name="Millares [0] 2 2 3 2 2 2 2 2 2 2 2" xfId="14262"/>
    <cellStyle name="Millares [0] 2 2 3 2 2 2 2 2 2 3 2" xfId="14263"/>
    <cellStyle name="Millares [0] 2 2 3 2 2 2 2 2 3 2" xfId="14264"/>
    <cellStyle name="Millares [0] 2 2 3 2 2 2 2 2 4 2" xfId="14265"/>
    <cellStyle name="Millares [0] 2 2 3 2 2 2 2 3 4" xfId="14266"/>
    <cellStyle name="Millares [0] 2 2 3 2 2 2 2 3 2 2" xfId="14267"/>
    <cellStyle name="Millares [0] 2 2 3 2 2 2 2 3 3 2" xfId="14268"/>
    <cellStyle name="Millares [0] 2 2 3 2 2 2 2 4 2" xfId="14269"/>
    <cellStyle name="Millares [0] 2 2 3 2 2 2 2 5 2" xfId="14270"/>
    <cellStyle name="Millares [0] 2 2 3 2 2 2 3 5" xfId="14271"/>
    <cellStyle name="Millares [0] 2 2 3 2 2 2 3 2 4" xfId="14272"/>
    <cellStyle name="Millares [0] 2 2 3 2 2 2 3 2 2 2" xfId="14273"/>
    <cellStyle name="Millares [0] 2 2 3 2 2 2 3 2 3 2" xfId="14274"/>
    <cellStyle name="Millares [0] 2 2 3 2 2 2 3 3 2" xfId="14275"/>
    <cellStyle name="Millares [0] 2 2 3 2 2 2 3 4 2" xfId="14276"/>
    <cellStyle name="Millares [0] 2 2 3 2 2 2 4 5" xfId="14277"/>
    <cellStyle name="Millares [0] 2 2 3 2 2 2 4 2 4" xfId="14278"/>
    <cellStyle name="Millares [0] 2 2 3 2 2 2 4 2 2 2" xfId="14279"/>
    <cellStyle name="Millares [0] 2 2 3 2 2 2 4 2 3 2" xfId="14280"/>
    <cellStyle name="Millares [0] 2 2 3 2 2 2 4 3 2" xfId="14281"/>
    <cellStyle name="Millares [0] 2 2 3 2 2 2 4 4 2" xfId="14282"/>
    <cellStyle name="Millares [0] 2 2 3 2 2 2 5 5" xfId="14283"/>
    <cellStyle name="Millares [0] 2 2 3 2 2 2 5 2 4" xfId="14284"/>
    <cellStyle name="Millares [0] 2 2 3 2 2 2 5 2 2 2" xfId="14285"/>
    <cellStyle name="Millares [0] 2 2 3 2 2 2 5 2 3 2" xfId="14286"/>
    <cellStyle name="Millares [0] 2 2 3 2 2 2 5 3 2" xfId="14287"/>
    <cellStyle name="Millares [0] 2 2 3 2 2 2 5 4 2" xfId="14288"/>
    <cellStyle name="Millares [0] 2 2 3 2 2 2 6 4" xfId="14289"/>
    <cellStyle name="Millares [0] 2 2 3 2 2 2 6 2 2" xfId="14290"/>
    <cellStyle name="Millares [0] 2 2 3 2 2 2 6 3 2" xfId="14291"/>
    <cellStyle name="Millares [0] 2 2 3 2 2 2 7 2" xfId="14292"/>
    <cellStyle name="Millares [0] 2 2 3 2 2 2 8 2" xfId="14293"/>
    <cellStyle name="Millares [0] 2 2 3 2 2 3 6" xfId="14294"/>
    <cellStyle name="Millares [0] 2 2 3 2 2 3 2 5" xfId="14295"/>
    <cellStyle name="Millares [0] 2 2 3 2 2 3 2 2 4" xfId="14296"/>
    <cellStyle name="Millares [0] 2 2 3 2 2 3 2 2 2 2" xfId="14297"/>
    <cellStyle name="Millares [0] 2 2 3 2 2 3 2 2 3 2" xfId="14298"/>
    <cellStyle name="Millares [0] 2 2 3 2 2 3 2 3 2" xfId="14299"/>
    <cellStyle name="Millares [0] 2 2 3 2 2 3 2 4 2" xfId="14300"/>
    <cellStyle name="Millares [0] 2 2 3 2 2 3 3 4" xfId="14301"/>
    <cellStyle name="Millares [0] 2 2 3 2 2 3 3 2 2" xfId="14302"/>
    <cellStyle name="Millares [0] 2 2 3 2 2 3 3 3 2" xfId="14303"/>
    <cellStyle name="Millares [0] 2 2 3 2 2 3 4 2" xfId="14304"/>
    <cellStyle name="Millares [0] 2 2 3 2 2 3 5 2" xfId="14305"/>
    <cellStyle name="Millares [0] 2 2 3 2 2 4 5" xfId="14306"/>
    <cellStyle name="Millares [0] 2 2 3 2 2 4 2 4" xfId="14307"/>
    <cellStyle name="Millares [0] 2 2 3 2 2 4 2 2 2" xfId="14308"/>
    <cellStyle name="Millares [0] 2 2 3 2 2 4 2 3 2" xfId="14309"/>
    <cellStyle name="Millares [0] 2 2 3 2 2 4 3 2" xfId="14310"/>
    <cellStyle name="Millares [0] 2 2 3 2 2 4 4 2" xfId="14311"/>
    <cellStyle name="Millares [0] 2 2 3 2 2 5 5" xfId="14312"/>
    <cellStyle name="Millares [0] 2 2 3 2 2 5 2 4" xfId="14313"/>
    <cellStyle name="Millares [0] 2 2 3 2 2 5 2 2 2" xfId="14314"/>
    <cellStyle name="Millares [0] 2 2 3 2 2 5 2 3 2" xfId="14315"/>
    <cellStyle name="Millares [0] 2 2 3 2 2 5 3 2" xfId="14316"/>
    <cellStyle name="Millares [0] 2 2 3 2 2 5 4 2" xfId="14317"/>
    <cellStyle name="Millares [0] 2 2 3 2 2 6 5" xfId="14318"/>
    <cellStyle name="Millares [0] 2 2 3 2 2 6 2 4" xfId="14319"/>
    <cellStyle name="Millares [0] 2 2 3 2 2 6 2 2 2" xfId="14320"/>
    <cellStyle name="Millares [0] 2 2 3 2 2 6 2 3 2" xfId="14321"/>
    <cellStyle name="Millares [0] 2 2 3 2 2 6 3 2" xfId="14322"/>
    <cellStyle name="Millares [0] 2 2 3 2 2 6 4 2" xfId="14323"/>
    <cellStyle name="Millares [0] 2 2 3 2 2 7 4" xfId="14324"/>
    <cellStyle name="Millares [0] 2 2 3 2 2 7 2 2" xfId="14325"/>
    <cellStyle name="Millares [0] 2 2 3 2 2 7 3 2" xfId="14326"/>
    <cellStyle name="Millares [0] 2 2 3 2 2 8 2" xfId="14327"/>
    <cellStyle name="Millares [0] 2 2 3 2 2 9 2" xfId="14328"/>
    <cellStyle name="Millares [0] 2 2 3 2 3 9" xfId="14329"/>
    <cellStyle name="Millares [0] 2 2 3 2 3 2 6" xfId="14330"/>
    <cellStyle name="Millares [0] 2 2 3 2 3 2 2 5" xfId="14331"/>
    <cellStyle name="Millares [0] 2 2 3 2 3 2 2 2 4" xfId="14332"/>
    <cellStyle name="Millares [0] 2 2 3 2 3 2 2 2 2 2" xfId="14333"/>
    <cellStyle name="Millares [0] 2 2 3 2 3 2 2 2 3 2" xfId="14334"/>
    <cellStyle name="Millares [0] 2 2 3 2 3 2 2 3 2" xfId="14335"/>
    <cellStyle name="Millares [0] 2 2 3 2 3 2 2 4 2" xfId="14336"/>
    <cellStyle name="Millares [0] 2 2 3 2 3 2 3 4" xfId="14337"/>
    <cellStyle name="Millares [0] 2 2 3 2 3 2 3 2 2" xfId="14338"/>
    <cellStyle name="Millares [0] 2 2 3 2 3 2 3 3 2" xfId="14339"/>
    <cellStyle name="Millares [0] 2 2 3 2 3 2 4 2" xfId="14340"/>
    <cellStyle name="Millares [0] 2 2 3 2 3 2 5 2" xfId="14341"/>
    <cellStyle name="Millares [0] 2 2 3 2 3 3 5" xfId="14342"/>
    <cellStyle name="Millares [0] 2 2 3 2 3 3 2 4" xfId="14343"/>
    <cellStyle name="Millares [0] 2 2 3 2 3 3 2 2 2" xfId="14344"/>
    <cellStyle name="Millares [0] 2 2 3 2 3 3 2 3 2" xfId="14345"/>
    <cellStyle name="Millares [0] 2 2 3 2 3 3 3 2" xfId="14346"/>
    <cellStyle name="Millares [0] 2 2 3 2 3 3 4 2" xfId="14347"/>
    <cellStyle name="Millares [0] 2 2 3 2 3 4 5" xfId="14348"/>
    <cellStyle name="Millares [0] 2 2 3 2 3 4 2 4" xfId="14349"/>
    <cellStyle name="Millares [0] 2 2 3 2 3 4 2 2 2" xfId="14350"/>
    <cellStyle name="Millares [0] 2 2 3 2 3 4 2 3 2" xfId="14351"/>
    <cellStyle name="Millares [0] 2 2 3 2 3 4 3 2" xfId="14352"/>
    <cellStyle name="Millares [0] 2 2 3 2 3 4 4 2" xfId="14353"/>
    <cellStyle name="Millares [0] 2 2 3 2 3 5 5" xfId="14354"/>
    <cellStyle name="Millares [0] 2 2 3 2 3 5 2 4" xfId="14355"/>
    <cellStyle name="Millares [0] 2 2 3 2 3 5 2 2 2" xfId="14356"/>
    <cellStyle name="Millares [0] 2 2 3 2 3 5 2 3 2" xfId="14357"/>
    <cellStyle name="Millares [0] 2 2 3 2 3 5 3 2" xfId="14358"/>
    <cellStyle name="Millares [0] 2 2 3 2 3 5 4 2" xfId="14359"/>
    <cellStyle name="Millares [0] 2 2 3 2 3 6 4" xfId="14360"/>
    <cellStyle name="Millares [0] 2 2 3 2 3 6 2 2" xfId="14361"/>
    <cellStyle name="Millares [0] 2 2 3 2 3 6 3 2" xfId="14362"/>
    <cellStyle name="Millares [0] 2 2 3 2 3 7 2" xfId="14363"/>
    <cellStyle name="Millares [0] 2 2 3 2 3 8 2" xfId="14364"/>
    <cellStyle name="Millares [0] 2 2 3 2 4 6" xfId="14365"/>
    <cellStyle name="Millares [0] 2 2 3 2 4 2 5" xfId="14366"/>
    <cellStyle name="Millares [0] 2 2 3 2 4 2 2 4" xfId="14367"/>
    <cellStyle name="Millares [0] 2 2 3 2 4 2 2 2 2" xfId="14368"/>
    <cellStyle name="Millares [0] 2 2 3 2 4 2 2 3 2" xfId="14369"/>
    <cellStyle name="Millares [0] 2 2 3 2 4 2 3 2" xfId="14370"/>
    <cellStyle name="Millares [0] 2 2 3 2 4 2 4 2" xfId="14371"/>
    <cellStyle name="Millares [0] 2 2 3 2 4 3 4" xfId="14372"/>
    <cellStyle name="Millares [0] 2 2 3 2 4 3 2 2" xfId="14373"/>
    <cellStyle name="Millares [0] 2 2 3 2 4 3 3 2" xfId="14374"/>
    <cellStyle name="Millares [0] 2 2 3 2 4 4 2" xfId="14375"/>
    <cellStyle name="Millares [0] 2 2 3 2 4 5 2" xfId="14376"/>
    <cellStyle name="Millares [0] 2 2 3 2 5 5" xfId="14377"/>
    <cellStyle name="Millares [0] 2 2 3 2 5 2 4" xfId="14378"/>
    <cellStyle name="Millares [0] 2 2 3 2 5 2 2 2" xfId="14379"/>
    <cellStyle name="Millares [0] 2 2 3 2 5 2 3 2" xfId="14380"/>
    <cellStyle name="Millares [0] 2 2 3 2 5 3 2" xfId="14381"/>
    <cellStyle name="Millares [0] 2 2 3 2 5 4 2" xfId="14382"/>
    <cellStyle name="Millares [0] 2 2 3 2 6 5" xfId="14383"/>
    <cellStyle name="Millares [0] 2 2 3 2 6 2 4" xfId="14384"/>
    <cellStyle name="Millares [0] 2 2 3 2 6 2 2 2" xfId="14385"/>
    <cellStyle name="Millares [0] 2 2 3 2 6 2 3 2" xfId="14386"/>
    <cellStyle name="Millares [0] 2 2 3 2 6 3 2" xfId="14387"/>
    <cellStyle name="Millares [0] 2 2 3 2 6 4 2" xfId="14388"/>
    <cellStyle name="Millares [0] 2 2 3 2 7 5" xfId="14389"/>
    <cellStyle name="Millares [0] 2 2 3 2 7 2 4" xfId="14390"/>
    <cellStyle name="Millares [0] 2 2 3 2 7 2 2 2" xfId="14391"/>
    <cellStyle name="Millares [0] 2 2 3 2 7 2 3 2" xfId="14392"/>
    <cellStyle name="Millares [0] 2 2 3 2 7 3 2" xfId="14393"/>
    <cellStyle name="Millares [0] 2 2 3 2 7 4 2" xfId="14394"/>
    <cellStyle name="Millares [0] 2 2 3 2 8 4" xfId="14395"/>
    <cellStyle name="Millares [0] 2 2 3 2 8 2 2" xfId="14396"/>
    <cellStyle name="Millares [0] 2 2 3 2 8 3 2" xfId="14397"/>
    <cellStyle name="Millares [0] 2 2 3 2 9 2" xfId="14398"/>
    <cellStyle name="Millares [0] 2 2 3 3 10" xfId="14399"/>
    <cellStyle name="Millares [0] 2 2 3 3 2 9" xfId="14400"/>
    <cellStyle name="Millares [0] 2 2 3 3 2 2 6" xfId="14401"/>
    <cellStyle name="Millares [0] 2 2 3 3 2 2 2 5" xfId="14402"/>
    <cellStyle name="Millares [0] 2 2 3 3 2 2 2 2 4" xfId="14403"/>
    <cellStyle name="Millares [0] 2 2 3 3 2 2 2 2 2 2" xfId="14404"/>
    <cellStyle name="Millares [0] 2 2 3 3 2 2 2 2 3 2" xfId="14405"/>
    <cellStyle name="Millares [0] 2 2 3 3 2 2 2 3 2" xfId="14406"/>
    <cellStyle name="Millares [0] 2 2 3 3 2 2 2 4 2" xfId="14407"/>
    <cellStyle name="Millares [0] 2 2 3 3 2 2 3 4" xfId="14408"/>
    <cellStyle name="Millares [0] 2 2 3 3 2 2 3 2 2" xfId="14409"/>
    <cellStyle name="Millares [0] 2 2 3 3 2 2 3 3 2" xfId="14410"/>
    <cellStyle name="Millares [0] 2 2 3 3 2 2 4 2" xfId="14411"/>
    <cellStyle name="Millares [0] 2 2 3 3 2 2 5 2" xfId="14412"/>
    <cellStyle name="Millares [0] 2 2 3 3 2 3 5" xfId="14413"/>
    <cellStyle name="Millares [0] 2 2 3 3 2 3 2 4" xfId="14414"/>
    <cellStyle name="Millares [0] 2 2 3 3 2 3 2 2 2" xfId="14415"/>
    <cellStyle name="Millares [0] 2 2 3 3 2 3 2 3 2" xfId="14416"/>
    <cellStyle name="Millares [0] 2 2 3 3 2 3 3 2" xfId="14417"/>
    <cellStyle name="Millares [0] 2 2 3 3 2 3 4 2" xfId="14418"/>
    <cellStyle name="Millares [0] 2 2 3 3 2 4 5" xfId="14419"/>
    <cellStyle name="Millares [0] 2 2 3 3 2 4 2 4" xfId="14420"/>
    <cellStyle name="Millares [0] 2 2 3 3 2 4 2 2 2" xfId="14421"/>
    <cellStyle name="Millares [0] 2 2 3 3 2 4 2 3 2" xfId="14422"/>
    <cellStyle name="Millares [0] 2 2 3 3 2 4 3 2" xfId="14423"/>
    <cellStyle name="Millares [0] 2 2 3 3 2 4 4 2" xfId="14424"/>
    <cellStyle name="Millares [0] 2 2 3 3 2 5 5" xfId="14425"/>
    <cellStyle name="Millares [0] 2 2 3 3 2 5 2 4" xfId="14426"/>
    <cellStyle name="Millares [0] 2 2 3 3 2 5 2 2 2" xfId="14427"/>
    <cellStyle name="Millares [0] 2 2 3 3 2 5 2 3 2" xfId="14428"/>
    <cellStyle name="Millares [0] 2 2 3 3 2 5 3 2" xfId="14429"/>
    <cellStyle name="Millares [0] 2 2 3 3 2 5 4 2" xfId="14430"/>
    <cellStyle name="Millares [0] 2 2 3 3 2 6 4" xfId="14431"/>
    <cellStyle name="Millares [0] 2 2 3 3 2 6 2 2" xfId="14432"/>
    <cellStyle name="Millares [0] 2 2 3 3 2 6 3 2" xfId="14433"/>
    <cellStyle name="Millares [0] 2 2 3 3 2 7 2" xfId="14434"/>
    <cellStyle name="Millares [0] 2 2 3 3 2 8 2" xfId="14435"/>
    <cellStyle name="Millares [0] 2 2 3 3 3 6" xfId="14436"/>
    <cellStyle name="Millares [0] 2 2 3 3 3 2 5" xfId="14437"/>
    <cellStyle name="Millares [0] 2 2 3 3 3 2 2 4" xfId="14438"/>
    <cellStyle name="Millares [0] 2 2 3 3 3 2 2 2 2" xfId="14439"/>
    <cellStyle name="Millares [0] 2 2 3 3 3 2 2 3 2" xfId="14440"/>
    <cellStyle name="Millares [0] 2 2 3 3 3 2 3 2" xfId="14441"/>
    <cellStyle name="Millares [0] 2 2 3 3 3 2 4 2" xfId="14442"/>
    <cellStyle name="Millares [0] 2 2 3 3 3 3 4" xfId="14443"/>
    <cellStyle name="Millares [0] 2 2 3 3 3 3 2 2" xfId="14444"/>
    <cellStyle name="Millares [0] 2 2 3 3 3 3 3 2" xfId="14445"/>
    <cellStyle name="Millares [0] 2 2 3 3 3 4 2" xfId="14446"/>
    <cellStyle name="Millares [0] 2 2 3 3 3 5 2" xfId="14447"/>
    <cellStyle name="Millares [0] 2 2 3 3 4 5" xfId="14448"/>
    <cellStyle name="Millares [0] 2 2 3 3 4 2 4" xfId="14449"/>
    <cellStyle name="Millares [0] 2 2 3 3 4 2 2 2" xfId="14450"/>
    <cellStyle name="Millares [0] 2 2 3 3 4 2 3 2" xfId="14451"/>
    <cellStyle name="Millares [0] 2 2 3 3 4 3 2" xfId="14452"/>
    <cellStyle name="Millares [0] 2 2 3 3 4 4 2" xfId="14453"/>
    <cellStyle name="Millares [0] 2 2 3 3 5 5" xfId="14454"/>
    <cellStyle name="Millares [0] 2 2 3 3 5 2 4" xfId="14455"/>
    <cellStyle name="Millares [0] 2 2 3 3 5 2 2 2" xfId="14456"/>
    <cellStyle name="Millares [0] 2 2 3 3 5 2 3 2" xfId="14457"/>
    <cellStyle name="Millares [0] 2 2 3 3 5 3 2" xfId="14458"/>
    <cellStyle name="Millares [0] 2 2 3 3 5 4 2" xfId="14459"/>
    <cellStyle name="Millares [0] 2 2 3 3 6 5" xfId="14460"/>
    <cellStyle name="Millares [0] 2 2 3 3 6 2 4" xfId="14461"/>
    <cellStyle name="Millares [0] 2 2 3 3 6 2 2 2" xfId="14462"/>
    <cellStyle name="Millares [0] 2 2 3 3 6 2 3 2" xfId="14463"/>
    <cellStyle name="Millares [0] 2 2 3 3 6 3 2" xfId="14464"/>
    <cellStyle name="Millares [0] 2 2 3 3 6 4 2" xfId="14465"/>
    <cellStyle name="Millares [0] 2 2 3 3 7 4" xfId="14466"/>
    <cellStyle name="Millares [0] 2 2 3 3 7 2 2" xfId="14467"/>
    <cellStyle name="Millares [0] 2 2 3 3 7 3 2" xfId="14468"/>
    <cellStyle name="Millares [0] 2 2 3 3 8 2" xfId="14469"/>
    <cellStyle name="Millares [0] 2 2 3 3 9 2" xfId="14470"/>
    <cellStyle name="Millares [0] 2 2 3 4 10" xfId="14471"/>
    <cellStyle name="Millares [0] 2 2 3 4 2 9" xfId="14472"/>
    <cellStyle name="Millares [0] 2 2 3 4 2 2 6" xfId="14473"/>
    <cellStyle name="Millares [0] 2 2 3 4 2 2 2 5" xfId="14474"/>
    <cellStyle name="Millares [0] 2 2 3 4 2 2 2 2 4" xfId="14475"/>
    <cellStyle name="Millares [0] 2 2 3 4 2 2 2 2 2 2" xfId="14476"/>
    <cellStyle name="Millares [0] 2 2 3 4 2 2 2 2 3 2" xfId="14477"/>
    <cellStyle name="Millares [0] 2 2 3 4 2 2 2 3 2" xfId="14478"/>
    <cellStyle name="Millares [0] 2 2 3 4 2 2 2 4 2" xfId="14479"/>
    <cellStyle name="Millares [0] 2 2 3 4 2 2 3 4" xfId="14480"/>
    <cellStyle name="Millares [0] 2 2 3 4 2 2 3 2 2" xfId="14481"/>
    <cellStyle name="Millares [0] 2 2 3 4 2 2 3 3 2" xfId="14482"/>
    <cellStyle name="Millares [0] 2 2 3 4 2 2 4 2" xfId="14483"/>
    <cellStyle name="Millares [0] 2 2 3 4 2 2 5 2" xfId="14484"/>
    <cellStyle name="Millares [0] 2 2 3 4 2 3 5" xfId="14485"/>
    <cellStyle name="Millares [0] 2 2 3 4 2 3 2 4" xfId="14486"/>
    <cellStyle name="Millares [0] 2 2 3 4 2 3 2 2 2" xfId="14487"/>
    <cellStyle name="Millares [0] 2 2 3 4 2 3 2 3 2" xfId="14488"/>
    <cellStyle name="Millares [0] 2 2 3 4 2 3 3 2" xfId="14489"/>
    <cellStyle name="Millares [0] 2 2 3 4 2 3 4 2" xfId="14490"/>
    <cellStyle name="Millares [0] 2 2 3 4 2 4 5" xfId="14491"/>
    <cellStyle name="Millares [0] 2 2 3 4 2 4 2 4" xfId="14492"/>
    <cellStyle name="Millares [0] 2 2 3 4 2 4 2 2 2" xfId="14493"/>
    <cellStyle name="Millares [0] 2 2 3 4 2 4 2 3 2" xfId="14494"/>
    <cellStyle name="Millares [0] 2 2 3 4 2 4 3 2" xfId="14495"/>
    <cellStyle name="Millares [0] 2 2 3 4 2 4 4 2" xfId="14496"/>
    <cellStyle name="Millares [0] 2 2 3 4 2 5 5" xfId="14497"/>
    <cellStyle name="Millares [0] 2 2 3 4 2 5 2 4" xfId="14498"/>
    <cellStyle name="Millares [0] 2 2 3 4 2 5 2 2 2" xfId="14499"/>
    <cellStyle name="Millares [0] 2 2 3 4 2 5 2 3 2" xfId="14500"/>
    <cellStyle name="Millares [0] 2 2 3 4 2 5 3 2" xfId="14501"/>
    <cellStyle name="Millares [0] 2 2 3 4 2 5 4 2" xfId="14502"/>
    <cellStyle name="Millares [0] 2 2 3 4 2 6 4" xfId="14503"/>
    <cellStyle name="Millares [0] 2 2 3 4 2 6 2 2" xfId="14504"/>
    <cellStyle name="Millares [0] 2 2 3 4 2 6 3 2" xfId="14505"/>
    <cellStyle name="Millares [0] 2 2 3 4 2 7 2" xfId="14506"/>
    <cellStyle name="Millares [0] 2 2 3 4 2 8 2" xfId="14507"/>
    <cellStyle name="Millares [0] 2 2 3 4 3 6" xfId="14508"/>
    <cellStyle name="Millares [0] 2 2 3 4 3 2 5" xfId="14509"/>
    <cellStyle name="Millares [0] 2 2 3 4 3 2 2 4" xfId="14510"/>
    <cellStyle name="Millares [0] 2 2 3 4 3 2 2 2 2" xfId="14511"/>
    <cellStyle name="Millares [0] 2 2 3 4 3 2 2 3 2" xfId="14512"/>
    <cellStyle name="Millares [0] 2 2 3 4 3 2 3 2" xfId="14513"/>
    <cellStyle name="Millares [0] 2 2 3 4 3 2 4 2" xfId="14514"/>
    <cellStyle name="Millares [0] 2 2 3 4 3 3 4" xfId="14515"/>
    <cellStyle name="Millares [0] 2 2 3 4 3 3 2 2" xfId="14516"/>
    <cellStyle name="Millares [0] 2 2 3 4 3 3 3 2" xfId="14517"/>
    <cellStyle name="Millares [0] 2 2 3 4 3 4 2" xfId="14518"/>
    <cellStyle name="Millares [0] 2 2 3 4 3 5 2" xfId="14519"/>
    <cellStyle name="Millares [0] 2 2 3 4 4 5" xfId="14520"/>
    <cellStyle name="Millares [0] 2 2 3 4 4 2 4" xfId="14521"/>
    <cellStyle name="Millares [0] 2 2 3 4 4 2 2 2" xfId="14522"/>
    <cellStyle name="Millares [0] 2 2 3 4 4 2 3 2" xfId="14523"/>
    <cellStyle name="Millares [0] 2 2 3 4 4 3 2" xfId="14524"/>
    <cellStyle name="Millares [0] 2 2 3 4 4 4 2" xfId="14525"/>
    <cellStyle name="Millares [0] 2 2 3 4 5 5" xfId="14526"/>
    <cellStyle name="Millares [0] 2 2 3 4 5 2 4" xfId="14527"/>
    <cellStyle name="Millares [0] 2 2 3 4 5 2 2 2" xfId="14528"/>
    <cellStyle name="Millares [0] 2 2 3 4 5 2 3 2" xfId="14529"/>
    <cellStyle name="Millares [0] 2 2 3 4 5 3 2" xfId="14530"/>
    <cellStyle name="Millares [0] 2 2 3 4 5 4 2" xfId="14531"/>
    <cellStyle name="Millares [0] 2 2 3 4 6 5" xfId="14532"/>
    <cellStyle name="Millares [0] 2 2 3 4 6 2 4" xfId="14533"/>
    <cellStyle name="Millares [0] 2 2 3 4 6 2 2 2" xfId="14534"/>
    <cellStyle name="Millares [0] 2 2 3 4 6 2 3 2" xfId="14535"/>
    <cellStyle name="Millares [0] 2 2 3 4 6 3 2" xfId="14536"/>
    <cellStyle name="Millares [0] 2 2 3 4 6 4 2" xfId="14537"/>
    <cellStyle name="Millares [0] 2 2 3 4 7 4" xfId="14538"/>
    <cellStyle name="Millares [0] 2 2 3 4 7 2 2" xfId="14539"/>
    <cellStyle name="Millares [0] 2 2 3 4 7 3 2" xfId="14540"/>
    <cellStyle name="Millares [0] 2 2 3 4 8 2" xfId="14541"/>
    <cellStyle name="Millares [0] 2 2 3 4 9 2" xfId="14542"/>
    <cellStyle name="Millares [0] 2 2 3 5 9" xfId="14543"/>
    <cellStyle name="Millares [0] 2 2 3 5 2 6" xfId="14544"/>
    <cellStyle name="Millares [0] 2 2 3 5 2 2 5" xfId="14545"/>
    <cellStyle name="Millares [0] 2 2 3 5 2 2 2 4" xfId="14546"/>
    <cellStyle name="Millares [0] 2 2 3 5 2 2 2 2 2" xfId="14547"/>
    <cellStyle name="Millares [0] 2 2 3 5 2 2 2 3 2" xfId="14548"/>
    <cellStyle name="Millares [0] 2 2 3 5 2 2 3 2" xfId="14549"/>
    <cellStyle name="Millares [0] 2 2 3 5 2 2 4 2" xfId="14550"/>
    <cellStyle name="Millares [0] 2 2 3 5 2 3 4" xfId="14551"/>
    <cellStyle name="Millares [0] 2 2 3 5 2 3 2 2" xfId="14552"/>
    <cellStyle name="Millares [0] 2 2 3 5 2 3 3 2" xfId="14553"/>
    <cellStyle name="Millares [0] 2 2 3 5 2 4 2" xfId="14554"/>
    <cellStyle name="Millares [0] 2 2 3 5 2 5 2" xfId="14555"/>
    <cellStyle name="Millares [0] 2 2 3 5 3 5" xfId="14556"/>
    <cellStyle name="Millares [0] 2 2 3 5 3 2 4" xfId="14557"/>
    <cellStyle name="Millares [0] 2 2 3 5 3 2 2 2" xfId="14558"/>
    <cellStyle name="Millares [0] 2 2 3 5 3 2 3 2" xfId="14559"/>
    <cellStyle name="Millares [0] 2 2 3 5 3 3 2" xfId="14560"/>
    <cellStyle name="Millares [0] 2 2 3 5 3 4 2" xfId="14561"/>
    <cellStyle name="Millares [0] 2 2 3 5 4 5" xfId="14562"/>
    <cellStyle name="Millares [0] 2 2 3 5 4 2 4" xfId="14563"/>
    <cellStyle name="Millares [0] 2 2 3 5 4 2 2 2" xfId="14564"/>
    <cellStyle name="Millares [0] 2 2 3 5 4 2 3 2" xfId="14565"/>
    <cellStyle name="Millares [0] 2 2 3 5 4 3 2" xfId="14566"/>
    <cellStyle name="Millares [0] 2 2 3 5 4 4 2" xfId="14567"/>
    <cellStyle name="Millares [0] 2 2 3 5 5 5" xfId="14568"/>
    <cellStyle name="Millares [0] 2 2 3 5 5 2 4" xfId="14569"/>
    <cellStyle name="Millares [0] 2 2 3 5 5 2 2 2" xfId="14570"/>
    <cellStyle name="Millares [0] 2 2 3 5 5 2 3 2" xfId="14571"/>
    <cellStyle name="Millares [0] 2 2 3 5 5 3 2" xfId="14572"/>
    <cellStyle name="Millares [0] 2 2 3 5 5 4 2" xfId="14573"/>
    <cellStyle name="Millares [0] 2 2 3 5 6 4" xfId="14574"/>
    <cellStyle name="Millares [0] 2 2 3 5 6 2 2" xfId="14575"/>
    <cellStyle name="Millares [0] 2 2 3 5 6 3 2" xfId="14576"/>
    <cellStyle name="Millares [0] 2 2 3 5 7 2" xfId="14577"/>
    <cellStyle name="Millares [0] 2 2 3 5 8 2" xfId="14578"/>
    <cellStyle name="Millares [0] 2 2 3 6 6" xfId="14579"/>
    <cellStyle name="Millares [0] 2 2 3 6 2 5" xfId="14580"/>
    <cellStyle name="Millares [0] 2 2 3 6 2 2 4" xfId="14581"/>
    <cellStyle name="Millares [0] 2 2 3 6 2 2 2 2" xfId="14582"/>
    <cellStyle name="Millares [0] 2 2 3 6 2 2 3 2" xfId="14583"/>
    <cellStyle name="Millares [0] 2 2 3 6 2 3 2" xfId="14584"/>
    <cellStyle name="Millares [0] 2 2 3 6 2 4 2" xfId="14585"/>
    <cellStyle name="Millares [0] 2 2 3 6 3 4" xfId="14586"/>
    <cellStyle name="Millares [0] 2 2 3 6 3 2 2" xfId="14587"/>
    <cellStyle name="Millares [0] 2 2 3 6 3 3 2" xfId="14588"/>
    <cellStyle name="Millares [0] 2 2 3 6 4 2" xfId="14589"/>
    <cellStyle name="Millares [0] 2 2 3 6 5 2" xfId="14590"/>
    <cellStyle name="Millares [0] 2 2 3 7 5" xfId="14591"/>
    <cellStyle name="Millares [0] 2 2 3 7 2 4" xfId="14592"/>
    <cellStyle name="Millares [0] 2 2 3 7 2 2 2" xfId="14593"/>
    <cellStyle name="Millares [0] 2 2 3 7 2 3 2" xfId="14594"/>
    <cellStyle name="Millares [0] 2 2 3 7 3 2" xfId="14595"/>
    <cellStyle name="Millares [0] 2 2 3 7 4 2" xfId="14596"/>
    <cellStyle name="Millares [0] 2 2 3 8 5" xfId="14597"/>
    <cellStyle name="Millares [0] 2 2 3 8 2 4" xfId="14598"/>
    <cellStyle name="Millares [0] 2 2 3 8 2 2 2" xfId="14599"/>
    <cellStyle name="Millares [0] 2 2 3 8 2 3 2" xfId="14600"/>
    <cellStyle name="Millares [0] 2 2 3 8 3 2" xfId="14601"/>
    <cellStyle name="Millares [0] 2 2 3 8 4 2" xfId="14602"/>
    <cellStyle name="Millares [0] 2 2 3 9 5" xfId="14603"/>
    <cellStyle name="Millares [0] 2 2 3 9 2 4" xfId="14604"/>
    <cellStyle name="Millares [0] 2 2 3 9 2 2 2" xfId="14605"/>
    <cellStyle name="Millares [0] 2 2 3 9 2 3 2" xfId="14606"/>
    <cellStyle name="Millares [0] 2 2 3 9 3 2" xfId="14607"/>
    <cellStyle name="Millares [0] 2 2 3 9 4 2" xfId="14608"/>
    <cellStyle name="Millares [0] 2 2 4 11" xfId="14609"/>
    <cellStyle name="Millares [0] 2 2 4 10 2" xfId="14610"/>
    <cellStyle name="Millares [0] 2 2 4 2 10" xfId="14611"/>
    <cellStyle name="Millares [0] 2 2 4 2 2 9" xfId="14612"/>
    <cellStyle name="Millares [0] 2 2 4 2 2 2 6" xfId="14613"/>
    <cellStyle name="Millares [0] 2 2 4 2 2 2 2 5" xfId="14614"/>
    <cellStyle name="Millares [0] 2 2 4 2 2 2 2 2 4" xfId="14615"/>
    <cellStyle name="Millares [0] 2 2 4 2 2 2 2 2 2 2" xfId="14616"/>
    <cellStyle name="Millares [0] 2 2 4 2 2 2 2 2 3 2" xfId="14617"/>
    <cellStyle name="Millares [0] 2 2 4 2 2 2 2 3 2" xfId="14618"/>
    <cellStyle name="Millares [0] 2 2 4 2 2 2 2 4 2" xfId="14619"/>
    <cellStyle name="Millares [0] 2 2 4 2 2 2 3 4" xfId="14620"/>
    <cellStyle name="Millares [0] 2 2 4 2 2 2 3 2 2" xfId="14621"/>
    <cellStyle name="Millares [0] 2 2 4 2 2 2 3 3 2" xfId="14622"/>
    <cellStyle name="Millares [0] 2 2 4 2 2 2 4 2" xfId="14623"/>
    <cellStyle name="Millares [0] 2 2 4 2 2 2 5 2" xfId="14624"/>
    <cellStyle name="Millares [0] 2 2 4 2 2 3 5" xfId="14625"/>
    <cellStyle name="Millares [0] 2 2 4 2 2 3 2 4" xfId="14626"/>
    <cellStyle name="Millares [0] 2 2 4 2 2 3 2 2 2" xfId="14627"/>
    <cellStyle name="Millares [0] 2 2 4 2 2 3 2 3 2" xfId="14628"/>
    <cellStyle name="Millares [0] 2 2 4 2 2 3 3 2" xfId="14629"/>
    <cellStyle name="Millares [0] 2 2 4 2 2 3 4 2" xfId="14630"/>
    <cellStyle name="Millares [0] 2 2 4 2 2 4 5" xfId="14631"/>
    <cellStyle name="Millares [0] 2 2 4 2 2 4 2 4" xfId="14632"/>
    <cellStyle name="Millares [0] 2 2 4 2 2 4 2 2 2" xfId="14633"/>
    <cellStyle name="Millares [0] 2 2 4 2 2 4 2 3 2" xfId="14634"/>
    <cellStyle name="Millares [0] 2 2 4 2 2 4 3 2" xfId="14635"/>
    <cellStyle name="Millares [0] 2 2 4 2 2 4 4 2" xfId="14636"/>
    <cellStyle name="Millares [0] 2 2 4 2 2 5 5" xfId="14637"/>
    <cellStyle name="Millares [0] 2 2 4 2 2 5 2 4" xfId="14638"/>
    <cellStyle name="Millares [0] 2 2 4 2 2 5 2 2 2" xfId="14639"/>
    <cellStyle name="Millares [0] 2 2 4 2 2 5 2 3 2" xfId="14640"/>
    <cellStyle name="Millares [0] 2 2 4 2 2 5 3 2" xfId="14641"/>
    <cellStyle name="Millares [0] 2 2 4 2 2 5 4 2" xfId="14642"/>
    <cellStyle name="Millares [0] 2 2 4 2 2 6 4" xfId="14643"/>
    <cellStyle name="Millares [0] 2 2 4 2 2 6 2 2" xfId="14644"/>
    <cellStyle name="Millares [0] 2 2 4 2 2 6 3 2" xfId="14645"/>
    <cellStyle name="Millares [0] 2 2 4 2 2 7 2" xfId="14646"/>
    <cellStyle name="Millares [0] 2 2 4 2 2 8 2" xfId="14647"/>
    <cellStyle name="Millares [0] 2 2 4 2 3 6" xfId="14648"/>
    <cellStyle name="Millares [0] 2 2 4 2 3 2 5" xfId="14649"/>
    <cellStyle name="Millares [0] 2 2 4 2 3 2 2 4" xfId="14650"/>
    <cellStyle name="Millares [0] 2 2 4 2 3 2 2 2 2" xfId="14651"/>
    <cellStyle name="Millares [0] 2 2 4 2 3 2 2 3 2" xfId="14652"/>
    <cellStyle name="Millares [0] 2 2 4 2 3 2 3 2" xfId="14653"/>
    <cellStyle name="Millares [0] 2 2 4 2 3 2 4 2" xfId="14654"/>
    <cellStyle name="Millares [0] 2 2 4 2 3 3 4" xfId="14655"/>
    <cellStyle name="Millares [0] 2 2 4 2 3 3 2 2" xfId="14656"/>
    <cellStyle name="Millares [0] 2 2 4 2 3 3 3 2" xfId="14657"/>
    <cellStyle name="Millares [0] 2 2 4 2 3 4 2" xfId="14658"/>
    <cellStyle name="Millares [0] 2 2 4 2 3 5 2" xfId="14659"/>
    <cellStyle name="Millares [0] 2 2 4 2 4 5" xfId="14660"/>
    <cellStyle name="Millares [0] 2 2 4 2 4 2 4" xfId="14661"/>
    <cellStyle name="Millares [0] 2 2 4 2 4 2 2 2" xfId="14662"/>
    <cellStyle name="Millares [0] 2 2 4 2 4 2 3 2" xfId="14663"/>
    <cellStyle name="Millares [0] 2 2 4 2 4 3 2" xfId="14664"/>
    <cellStyle name="Millares [0] 2 2 4 2 4 4 2" xfId="14665"/>
    <cellStyle name="Millares [0] 2 2 4 2 5 5" xfId="14666"/>
    <cellStyle name="Millares [0] 2 2 4 2 5 2 4" xfId="14667"/>
    <cellStyle name="Millares [0] 2 2 4 2 5 2 2 2" xfId="14668"/>
    <cellStyle name="Millares [0] 2 2 4 2 5 2 3 2" xfId="14669"/>
    <cellStyle name="Millares [0] 2 2 4 2 5 3 2" xfId="14670"/>
    <cellStyle name="Millares [0] 2 2 4 2 5 4 2" xfId="14671"/>
    <cellStyle name="Millares [0] 2 2 4 2 6 5" xfId="14672"/>
    <cellStyle name="Millares [0] 2 2 4 2 6 2 4" xfId="14673"/>
    <cellStyle name="Millares [0] 2 2 4 2 6 2 2 2" xfId="14674"/>
    <cellStyle name="Millares [0] 2 2 4 2 6 2 3 2" xfId="14675"/>
    <cellStyle name="Millares [0] 2 2 4 2 6 3 2" xfId="14676"/>
    <cellStyle name="Millares [0] 2 2 4 2 6 4 2" xfId="14677"/>
    <cellStyle name="Millares [0] 2 2 4 2 7 4" xfId="14678"/>
    <cellStyle name="Millares [0] 2 2 4 2 7 2 2" xfId="14679"/>
    <cellStyle name="Millares [0] 2 2 4 2 7 3 2" xfId="14680"/>
    <cellStyle name="Millares [0] 2 2 4 2 8 2" xfId="14681"/>
    <cellStyle name="Millares [0] 2 2 4 2 9 2" xfId="14682"/>
    <cellStyle name="Millares [0] 2 2 4 3 9" xfId="14683"/>
    <cellStyle name="Millares [0] 2 2 4 3 2 6" xfId="14684"/>
    <cellStyle name="Millares [0] 2 2 4 3 2 2 5" xfId="14685"/>
    <cellStyle name="Millares [0] 2 2 4 3 2 2 2 4" xfId="14686"/>
    <cellStyle name="Millares [0] 2 2 4 3 2 2 2 2 2" xfId="14687"/>
    <cellStyle name="Millares [0] 2 2 4 3 2 2 2 3 2" xfId="14688"/>
    <cellStyle name="Millares [0] 2 2 4 3 2 2 3 2" xfId="14689"/>
    <cellStyle name="Millares [0] 2 2 4 3 2 2 4 2" xfId="14690"/>
    <cellStyle name="Millares [0] 2 2 4 3 2 3 4" xfId="14691"/>
    <cellStyle name="Millares [0] 2 2 4 3 2 3 2 2" xfId="14692"/>
    <cellStyle name="Millares [0] 2 2 4 3 2 3 3 2" xfId="14693"/>
    <cellStyle name="Millares [0] 2 2 4 3 2 4 2" xfId="14694"/>
    <cellStyle name="Millares [0] 2 2 4 3 2 5 2" xfId="14695"/>
    <cellStyle name="Millares [0] 2 2 4 3 3 5" xfId="14696"/>
    <cellStyle name="Millares [0] 2 2 4 3 3 2 4" xfId="14697"/>
    <cellStyle name="Millares [0] 2 2 4 3 3 2 2 2" xfId="14698"/>
    <cellStyle name="Millares [0] 2 2 4 3 3 2 3 2" xfId="14699"/>
    <cellStyle name="Millares [0] 2 2 4 3 3 3 2" xfId="14700"/>
    <cellStyle name="Millares [0] 2 2 4 3 3 4 2" xfId="14701"/>
    <cellStyle name="Millares [0] 2 2 4 3 4 5" xfId="14702"/>
    <cellStyle name="Millares [0] 2 2 4 3 4 2 4" xfId="14703"/>
    <cellStyle name="Millares [0] 2 2 4 3 4 2 2 2" xfId="14704"/>
    <cellStyle name="Millares [0] 2 2 4 3 4 2 3 2" xfId="14705"/>
    <cellStyle name="Millares [0] 2 2 4 3 4 3 2" xfId="14706"/>
    <cellStyle name="Millares [0] 2 2 4 3 4 4 2" xfId="14707"/>
    <cellStyle name="Millares [0] 2 2 4 3 5 5" xfId="14708"/>
    <cellStyle name="Millares [0] 2 2 4 3 5 2 4" xfId="14709"/>
    <cellStyle name="Millares [0] 2 2 4 3 5 2 2 2" xfId="14710"/>
    <cellStyle name="Millares [0] 2 2 4 3 5 2 3 2" xfId="14711"/>
    <cellStyle name="Millares [0] 2 2 4 3 5 3 2" xfId="14712"/>
    <cellStyle name="Millares [0] 2 2 4 3 5 4 2" xfId="14713"/>
    <cellStyle name="Millares [0] 2 2 4 3 6 4" xfId="14714"/>
    <cellStyle name="Millares [0] 2 2 4 3 6 2 2" xfId="14715"/>
    <cellStyle name="Millares [0] 2 2 4 3 6 3 2" xfId="14716"/>
    <cellStyle name="Millares [0] 2 2 4 3 7 2" xfId="14717"/>
    <cellStyle name="Millares [0] 2 2 4 3 8 2" xfId="14718"/>
    <cellStyle name="Millares [0] 2 2 4 4 6" xfId="14719"/>
    <cellStyle name="Millares [0] 2 2 4 4 2 5" xfId="14720"/>
    <cellStyle name="Millares [0] 2 2 4 4 2 2 4" xfId="14721"/>
    <cellStyle name="Millares [0] 2 2 4 4 2 2 2 2" xfId="14722"/>
    <cellStyle name="Millares [0] 2 2 4 4 2 2 3 2" xfId="14723"/>
    <cellStyle name="Millares [0] 2 2 4 4 2 3 2" xfId="14724"/>
    <cellStyle name="Millares [0] 2 2 4 4 2 4 2" xfId="14725"/>
    <cellStyle name="Millares [0] 2 2 4 4 3 4" xfId="14726"/>
    <cellStyle name="Millares [0] 2 2 4 4 3 2 2" xfId="14727"/>
    <cellStyle name="Millares [0] 2 2 4 4 3 3 2" xfId="14728"/>
    <cellStyle name="Millares [0] 2 2 4 4 4 2" xfId="14729"/>
    <cellStyle name="Millares [0] 2 2 4 4 5 2" xfId="14730"/>
    <cellStyle name="Millares [0] 2 2 4 5 5" xfId="14731"/>
    <cellStyle name="Millares [0] 2 2 4 5 2 4" xfId="14732"/>
    <cellStyle name="Millares [0] 2 2 4 5 2 2 2" xfId="14733"/>
    <cellStyle name="Millares [0] 2 2 4 5 2 3 2" xfId="14734"/>
    <cellStyle name="Millares [0] 2 2 4 5 3 2" xfId="14735"/>
    <cellStyle name="Millares [0] 2 2 4 5 4 2" xfId="14736"/>
    <cellStyle name="Millares [0] 2 2 4 6 5" xfId="14737"/>
    <cellStyle name="Millares [0] 2 2 4 6 2 4" xfId="14738"/>
    <cellStyle name="Millares [0] 2 2 4 6 2 2 2" xfId="14739"/>
    <cellStyle name="Millares [0] 2 2 4 6 2 3 2" xfId="14740"/>
    <cellStyle name="Millares [0] 2 2 4 6 3 2" xfId="14741"/>
    <cellStyle name="Millares [0] 2 2 4 6 4 2" xfId="14742"/>
    <cellStyle name="Millares [0] 2 2 4 7 5" xfId="14743"/>
    <cellStyle name="Millares [0] 2 2 4 7 2 4" xfId="14744"/>
    <cellStyle name="Millares [0] 2 2 4 7 2 2 2" xfId="14745"/>
    <cellStyle name="Millares [0] 2 2 4 7 2 3 2" xfId="14746"/>
    <cellStyle name="Millares [0] 2 2 4 7 3 2" xfId="14747"/>
    <cellStyle name="Millares [0] 2 2 4 7 4 2" xfId="14748"/>
    <cellStyle name="Millares [0] 2 2 4 8 4" xfId="14749"/>
    <cellStyle name="Millares [0] 2 2 4 8 2 2" xfId="14750"/>
    <cellStyle name="Millares [0] 2 2 4 8 3 2" xfId="14751"/>
    <cellStyle name="Millares [0] 2 2 4 9 2" xfId="14752"/>
    <cellStyle name="Millares [0] 2 2 5 11" xfId="14753"/>
    <cellStyle name="Millares [0] 2 2 5 10 2" xfId="14754"/>
    <cellStyle name="Millares [0] 2 2 5 2 10" xfId="14755"/>
    <cellStyle name="Millares [0] 2 2 5 2 2 9" xfId="14756"/>
    <cellStyle name="Millares [0] 2 2 5 2 2 2 6" xfId="14757"/>
    <cellStyle name="Millares [0] 2 2 5 2 2 2 2 5" xfId="14758"/>
    <cellStyle name="Millares [0] 2 2 5 2 2 2 2 2 4" xfId="14759"/>
    <cellStyle name="Millares [0] 2 2 5 2 2 2 2 2 2 2" xfId="14760"/>
    <cellStyle name="Millares [0] 2 2 5 2 2 2 2 2 3 2" xfId="14761"/>
    <cellStyle name="Millares [0] 2 2 5 2 2 2 2 3 2" xfId="14762"/>
    <cellStyle name="Millares [0] 2 2 5 2 2 2 2 4 2" xfId="14763"/>
    <cellStyle name="Millares [0] 2 2 5 2 2 2 3 4" xfId="14764"/>
    <cellStyle name="Millares [0] 2 2 5 2 2 2 3 2 2" xfId="14765"/>
    <cellStyle name="Millares [0] 2 2 5 2 2 2 3 3 2" xfId="14766"/>
    <cellStyle name="Millares [0] 2 2 5 2 2 2 4 2" xfId="14767"/>
    <cellStyle name="Millares [0] 2 2 5 2 2 2 5 2" xfId="14768"/>
    <cellStyle name="Millares [0] 2 2 5 2 2 3 5" xfId="14769"/>
    <cellStyle name="Millares [0] 2 2 5 2 2 3 2 4" xfId="14770"/>
    <cellStyle name="Millares [0] 2 2 5 2 2 3 2 2 2" xfId="14771"/>
    <cellStyle name="Millares [0] 2 2 5 2 2 3 2 3 2" xfId="14772"/>
    <cellStyle name="Millares [0] 2 2 5 2 2 3 3 2" xfId="14773"/>
    <cellStyle name="Millares [0] 2 2 5 2 2 3 4 2" xfId="14774"/>
    <cellStyle name="Millares [0] 2 2 5 2 2 4 5" xfId="14775"/>
    <cellStyle name="Millares [0] 2 2 5 2 2 4 2 4" xfId="14776"/>
    <cellStyle name="Millares [0] 2 2 5 2 2 4 2 2 2" xfId="14777"/>
    <cellStyle name="Millares [0] 2 2 5 2 2 4 2 3 2" xfId="14778"/>
    <cellStyle name="Millares [0] 2 2 5 2 2 4 3 2" xfId="14779"/>
    <cellStyle name="Millares [0] 2 2 5 2 2 4 4 2" xfId="14780"/>
    <cellStyle name="Millares [0] 2 2 5 2 2 5 5" xfId="14781"/>
    <cellStyle name="Millares [0] 2 2 5 2 2 5 2 4" xfId="14782"/>
    <cellStyle name="Millares [0] 2 2 5 2 2 5 2 2 2" xfId="14783"/>
    <cellStyle name="Millares [0] 2 2 5 2 2 5 2 3 2" xfId="14784"/>
    <cellStyle name="Millares [0] 2 2 5 2 2 5 3 2" xfId="14785"/>
    <cellStyle name="Millares [0] 2 2 5 2 2 5 4 2" xfId="14786"/>
    <cellStyle name="Millares [0] 2 2 5 2 2 6 4" xfId="14787"/>
    <cellStyle name="Millares [0] 2 2 5 2 2 6 2 2" xfId="14788"/>
    <cellStyle name="Millares [0] 2 2 5 2 2 6 3 2" xfId="14789"/>
    <cellStyle name="Millares [0] 2 2 5 2 2 7 2" xfId="14790"/>
    <cellStyle name="Millares [0] 2 2 5 2 2 8 2" xfId="14791"/>
    <cellStyle name="Millares [0] 2 2 5 2 3 6" xfId="14792"/>
    <cellStyle name="Millares [0] 2 2 5 2 3 2 5" xfId="14793"/>
    <cellStyle name="Millares [0] 2 2 5 2 3 2 2 4" xfId="14794"/>
    <cellStyle name="Millares [0] 2 2 5 2 3 2 2 2 2" xfId="14795"/>
    <cellStyle name="Millares [0] 2 2 5 2 3 2 2 3 2" xfId="14796"/>
    <cellStyle name="Millares [0] 2 2 5 2 3 2 3 2" xfId="14797"/>
    <cellStyle name="Millares [0] 2 2 5 2 3 2 4 2" xfId="14798"/>
    <cellStyle name="Millares [0] 2 2 5 2 3 3 4" xfId="14799"/>
    <cellStyle name="Millares [0] 2 2 5 2 3 3 2 2" xfId="14800"/>
    <cellStyle name="Millares [0] 2 2 5 2 3 3 3 2" xfId="14801"/>
    <cellStyle name="Millares [0] 2 2 5 2 3 4 2" xfId="14802"/>
    <cellStyle name="Millares [0] 2 2 5 2 3 5 2" xfId="14803"/>
    <cellStyle name="Millares [0] 2 2 5 2 4 5" xfId="14804"/>
    <cellStyle name="Millares [0] 2 2 5 2 4 2 4" xfId="14805"/>
    <cellStyle name="Millares [0] 2 2 5 2 4 2 2 2" xfId="14806"/>
    <cellStyle name="Millares [0] 2 2 5 2 4 2 3 2" xfId="14807"/>
    <cellStyle name="Millares [0] 2 2 5 2 4 3 2" xfId="14808"/>
    <cellStyle name="Millares [0] 2 2 5 2 4 4 2" xfId="14809"/>
    <cellStyle name="Millares [0] 2 2 5 2 5 5" xfId="14810"/>
    <cellStyle name="Millares [0] 2 2 5 2 5 2 4" xfId="14811"/>
    <cellStyle name="Millares [0] 2 2 5 2 5 2 2 2" xfId="14812"/>
    <cellStyle name="Millares [0] 2 2 5 2 5 2 3 2" xfId="14813"/>
    <cellStyle name="Millares [0] 2 2 5 2 5 3 2" xfId="14814"/>
    <cellStyle name="Millares [0] 2 2 5 2 5 4 2" xfId="14815"/>
    <cellStyle name="Millares [0] 2 2 5 2 6 5" xfId="14816"/>
    <cellStyle name="Millares [0] 2 2 5 2 6 2 4" xfId="14817"/>
    <cellStyle name="Millares [0] 2 2 5 2 6 2 2 2" xfId="14818"/>
    <cellStyle name="Millares [0] 2 2 5 2 6 2 3 2" xfId="14819"/>
    <cellStyle name="Millares [0] 2 2 5 2 6 3 2" xfId="14820"/>
    <cellStyle name="Millares [0] 2 2 5 2 6 4 2" xfId="14821"/>
    <cellStyle name="Millares [0] 2 2 5 2 7 4" xfId="14822"/>
    <cellStyle name="Millares [0] 2 2 5 2 7 2 2" xfId="14823"/>
    <cellStyle name="Millares [0] 2 2 5 2 7 3 2" xfId="14824"/>
    <cellStyle name="Millares [0] 2 2 5 2 8 2" xfId="14825"/>
    <cellStyle name="Millares [0] 2 2 5 2 9 2" xfId="14826"/>
    <cellStyle name="Millares [0] 2 2 5 3 9" xfId="14827"/>
    <cellStyle name="Millares [0] 2 2 5 3 2 6" xfId="14828"/>
    <cellStyle name="Millares [0] 2 2 5 3 2 2 5" xfId="14829"/>
    <cellStyle name="Millares [0] 2 2 5 3 2 2 2 4" xfId="14830"/>
    <cellStyle name="Millares [0] 2 2 5 3 2 2 2 2 2" xfId="14831"/>
    <cellStyle name="Millares [0] 2 2 5 3 2 2 2 3 2" xfId="14832"/>
    <cellStyle name="Millares [0] 2 2 5 3 2 2 3 2" xfId="14833"/>
    <cellStyle name="Millares [0] 2 2 5 3 2 2 4 2" xfId="14834"/>
    <cellStyle name="Millares [0] 2 2 5 3 2 3 4" xfId="14835"/>
    <cellStyle name="Millares [0] 2 2 5 3 2 3 2 2" xfId="14836"/>
    <cellStyle name="Millares [0] 2 2 5 3 2 3 3 2" xfId="14837"/>
    <cellStyle name="Millares [0] 2 2 5 3 2 4 2" xfId="14838"/>
    <cellStyle name="Millares [0] 2 2 5 3 2 5 2" xfId="14839"/>
    <cellStyle name="Millares [0] 2 2 5 3 3 5" xfId="14840"/>
    <cellStyle name="Millares [0] 2 2 5 3 3 2 4" xfId="14841"/>
    <cellStyle name="Millares [0] 2 2 5 3 3 2 2 2" xfId="14842"/>
    <cellStyle name="Millares [0] 2 2 5 3 3 2 3 2" xfId="14843"/>
    <cellStyle name="Millares [0] 2 2 5 3 3 3 2" xfId="14844"/>
    <cellStyle name="Millares [0] 2 2 5 3 3 4 2" xfId="14845"/>
    <cellStyle name="Millares [0] 2 2 5 3 4 5" xfId="14846"/>
    <cellStyle name="Millares [0] 2 2 5 3 4 2 4" xfId="14847"/>
    <cellStyle name="Millares [0] 2 2 5 3 4 2 2 2" xfId="14848"/>
    <cellStyle name="Millares [0] 2 2 5 3 4 2 3 2" xfId="14849"/>
    <cellStyle name="Millares [0] 2 2 5 3 4 3 2" xfId="14850"/>
    <cellStyle name="Millares [0] 2 2 5 3 4 4 2" xfId="14851"/>
    <cellStyle name="Millares [0] 2 2 5 3 5 5" xfId="14852"/>
    <cellStyle name="Millares [0] 2 2 5 3 5 2 4" xfId="14853"/>
    <cellStyle name="Millares [0] 2 2 5 3 5 2 2 2" xfId="14854"/>
    <cellStyle name="Millares [0] 2 2 5 3 5 2 3 2" xfId="14855"/>
    <cellStyle name="Millares [0] 2 2 5 3 5 3 2" xfId="14856"/>
    <cellStyle name="Millares [0] 2 2 5 3 5 4 2" xfId="14857"/>
    <cellStyle name="Millares [0] 2 2 5 3 6 4" xfId="14858"/>
    <cellStyle name="Millares [0] 2 2 5 3 6 2 2" xfId="14859"/>
    <cellStyle name="Millares [0] 2 2 5 3 6 3 2" xfId="14860"/>
    <cellStyle name="Millares [0] 2 2 5 3 7 2" xfId="14861"/>
    <cellStyle name="Millares [0] 2 2 5 3 8 2" xfId="14862"/>
    <cellStyle name="Millares [0] 2 2 5 4 6" xfId="14863"/>
    <cellStyle name="Millares [0] 2 2 5 4 2 5" xfId="14864"/>
    <cellStyle name="Millares [0] 2 2 5 4 2 2 4" xfId="14865"/>
    <cellStyle name="Millares [0] 2 2 5 4 2 2 2 2" xfId="14866"/>
    <cellStyle name="Millares [0] 2 2 5 4 2 2 3 2" xfId="14867"/>
    <cellStyle name="Millares [0] 2 2 5 4 2 3 2" xfId="14868"/>
    <cellStyle name="Millares [0] 2 2 5 4 2 4 2" xfId="14869"/>
    <cellStyle name="Millares [0] 2 2 5 4 3 4" xfId="14870"/>
    <cellStyle name="Millares [0] 2 2 5 4 3 2 2" xfId="14871"/>
    <cellStyle name="Millares [0] 2 2 5 4 3 3 2" xfId="14872"/>
    <cellStyle name="Millares [0] 2 2 5 4 4 2" xfId="14873"/>
    <cellStyle name="Millares [0] 2 2 5 4 5 2" xfId="14874"/>
    <cellStyle name="Millares [0] 2 2 5 5 5" xfId="14875"/>
    <cellStyle name="Millares [0] 2 2 5 5 2 4" xfId="14876"/>
    <cellStyle name="Millares [0] 2 2 5 5 2 2 2" xfId="14877"/>
    <cellStyle name="Millares [0] 2 2 5 5 2 3 2" xfId="14878"/>
    <cellStyle name="Millares [0] 2 2 5 5 3 2" xfId="14879"/>
    <cellStyle name="Millares [0] 2 2 5 5 4 2" xfId="14880"/>
    <cellStyle name="Millares [0] 2 2 5 6 5" xfId="14881"/>
    <cellStyle name="Millares [0] 2 2 5 6 2 4" xfId="14882"/>
    <cellStyle name="Millares [0] 2 2 5 6 2 2 2" xfId="14883"/>
    <cellStyle name="Millares [0] 2 2 5 6 2 3 2" xfId="14884"/>
    <cellStyle name="Millares [0] 2 2 5 6 3 2" xfId="14885"/>
    <cellStyle name="Millares [0] 2 2 5 6 4 2" xfId="14886"/>
    <cellStyle name="Millares [0] 2 2 5 7 5" xfId="14887"/>
    <cellStyle name="Millares [0] 2 2 5 7 2 4" xfId="14888"/>
    <cellStyle name="Millares [0] 2 2 5 7 2 2 2" xfId="14889"/>
    <cellStyle name="Millares [0] 2 2 5 7 2 3 2" xfId="14890"/>
    <cellStyle name="Millares [0] 2 2 5 7 3 2" xfId="14891"/>
    <cellStyle name="Millares [0] 2 2 5 7 4 2" xfId="14892"/>
    <cellStyle name="Millares [0] 2 2 5 8 4" xfId="14893"/>
    <cellStyle name="Millares [0] 2 2 5 8 2 2" xfId="14894"/>
    <cellStyle name="Millares [0] 2 2 5 8 3 2" xfId="14895"/>
    <cellStyle name="Millares [0] 2 2 5 9 2" xfId="14896"/>
    <cellStyle name="Millares [0] 2 2 6 10" xfId="14897"/>
    <cellStyle name="Millares [0] 2 2 6 2 9" xfId="14898"/>
    <cellStyle name="Millares [0] 2 2 6 2 2 6" xfId="14899"/>
    <cellStyle name="Millares [0] 2 2 6 2 2 2 5" xfId="14900"/>
    <cellStyle name="Millares [0] 2 2 6 2 2 2 2 4" xfId="14901"/>
    <cellStyle name="Millares [0] 2 2 6 2 2 2 2 2 2" xfId="14902"/>
    <cellStyle name="Millares [0] 2 2 6 2 2 2 2 3 2" xfId="14903"/>
    <cellStyle name="Millares [0] 2 2 6 2 2 2 3 2" xfId="14904"/>
    <cellStyle name="Millares [0] 2 2 6 2 2 2 4 2" xfId="14905"/>
    <cellStyle name="Millares [0] 2 2 6 2 2 3 4" xfId="14906"/>
    <cellStyle name="Millares [0] 2 2 6 2 2 3 2 2" xfId="14907"/>
    <cellStyle name="Millares [0] 2 2 6 2 2 3 3 2" xfId="14908"/>
    <cellStyle name="Millares [0] 2 2 6 2 2 4 2" xfId="14909"/>
    <cellStyle name="Millares [0] 2 2 6 2 2 5 2" xfId="14910"/>
    <cellStyle name="Millares [0] 2 2 6 2 3 5" xfId="14911"/>
    <cellStyle name="Millares [0] 2 2 6 2 3 2 4" xfId="14912"/>
    <cellStyle name="Millares [0] 2 2 6 2 3 2 2 2" xfId="14913"/>
    <cellStyle name="Millares [0] 2 2 6 2 3 2 3 2" xfId="14914"/>
    <cellStyle name="Millares [0] 2 2 6 2 3 3 2" xfId="14915"/>
    <cellStyle name="Millares [0] 2 2 6 2 3 4 2" xfId="14916"/>
    <cellStyle name="Millares [0] 2 2 6 2 4 5" xfId="14917"/>
    <cellStyle name="Millares [0] 2 2 6 2 4 2 4" xfId="14918"/>
    <cellStyle name="Millares [0] 2 2 6 2 4 2 2 2" xfId="14919"/>
    <cellStyle name="Millares [0] 2 2 6 2 4 2 3 2" xfId="14920"/>
    <cellStyle name="Millares [0] 2 2 6 2 4 3 2" xfId="14921"/>
    <cellStyle name="Millares [0] 2 2 6 2 4 4 2" xfId="14922"/>
    <cellStyle name="Millares [0] 2 2 6 2 5 5" xfId="14923"/>
    <cellStyle name="Millares [0] 2 2 6 2 5 2 4" xfId="14924"/>
    <cellStyle name="Millares [0] 2 2 6 2 5 2 2 2" xfId="14925"/>
    <cellStyle name="Millares [0] 2 2 6 2 5 2 3 2" xfId="14926"/>
    <cellStyle name="Millares [0] 2 2 6 2 5 3 2" xfId="14927"/>
    <cellStyle name="Millares [0] 2 2 6 2 5 4 2" xfId="14928"/>
    <cellStyle name="Millares [0] 2 2 6 2 6 4" xfId="14929"/>
    <cellStyle name="Millares [0] 2 2 6 2 6 2 2" xfId="14930"/>
    <cellStyle name="Millares [0] 2 2 6 2 6 3 2" xfId="14931"/>
    <cellStyle name="Millares [0] 2 2 6 2 7 2" xfId="14932"/>
    <cellStyle name="Millares [0] 2 2 6 2 8 2" xfId="14933"/>
    <cellStyle name="Millares [0] 2 2 6 3 6" xfId="14934"/>
    <cellStyle name="Millares [0] 2 2 6 3 2 5" xfId="14935"/>
    <cellStyle name="Millares [0] 2 2 6 3 2 2 4" xfId="14936"/>
    <cellStyle name="Millares [0] 2 2 6 3 2 2 2 2" xfId="14937"/>
    <cellStyle name="Millares [0] 2 2 6 3 2 2 3 2" xfId="14938"/>
    <cellStyle name="Millares [0] 2 2 6 3 2 3 2" xfId="14939"/>
    <cellStyle name="Millares [0] 2 2 6 3 2 4 2" xfId="14940"/>
    <cellStyle name="Millares [0] 2 2 6 3 3 4" xfId="14941"/>
    <cellStyle name="Millares [0] 2 2 6 3 3 2 2" xfId="14942"/>
    <cellStyle name="Millares [0] 2 2 6 3 3 3 2" xfId="14943"/>
    <cellStyle name="Millares [0] 2 2 6 3 4 2" xfId="14944"/>
    <cellStyle name="Millares [0] 2 2 6 3 5 2" xfId="14945"/>
    <cellStyle name="Millares [0] 2 2 6 4 5" xfId="14946"/>
    <cellStyle name="Millares [0] 2 2 6 4 2 4" xfId="14947"/>
    <cellStyle name="Millares [0] 2 2 6 4 2 2 2" xfId="14948"/>
    <cellStyle name="Millares [0] 2 2 6 4 2 3 2" xfId="14949"/>
    <cellStyle name="Millares [0] 2 2 6 4 3 2" xfId="14950"/>
    <cellStyle name="Millares [0] 2 2 6 4 4 2" xfId="14951"/>
    <cellStyle name="Millares [0] 2 2 6 5 5" xfId="14952"/>
    <cellStyle name="Millares [0] 2 2 6 5 2 4" xfId="14953"/>
    <cellStyle name="Millares [0] 2 2 6 5 2 2 2" xfId="14954"/>
    <cellStyle name="Millares [0] 2 2 6 5 2 3 2" xfId="14955"/>
    <cellStyle name="Millares [0] 2 2 6 5 3 2" xfId="14956"/>
    <cellStyle name="Millares [0] 2 2 6 5 4 2" xfId="14957"/>
    <cellStyle name="Millares [0] 2 2 6 6 5" xfId="14958"/>
    <cellStyle name="Millares [0] 2 2 6 6 2 4" xfId="14959"/>
    <cellStyle name="Millares [0] 2 2 6 6 2 2 2" xfId="14960"/>
    <cellStyle name="Millares [0] 2 2 6 6 2 3 2" xfId="14961"/>
    <cellStyle name="Millares [0] 2 2 6 6 3 2" xfId="14962"/>
    <cellStyle name="Millares [0] 2 2 6 6 4 2" xfId="14963"/>
    <cellStyle name="Millares [0] 2 2 6 7 4" xfId="14964"/>
    <cellStyle name="Millares [0] 2 2 6 7 2 2" xfId="14965"/>
    <cellStyle name="Millares [0] 2 2 6 7 3 2" xfId="14966"/>
    <cellStyle name="Millares [0] 2 2 6 8 2" xfId="14967"/>
    <cellStyle name="Millares [0] 2 2 6 9 2" xfId="14968"/>
    <cellStyle name="Millares [0] 2 2 7 10" xfId="14969"/>
    <cellStyle name="Millares [0] 2 2 7 2 9" xfId="14970"/>
    <cellStyle name="Millares [0] 2 2 7 2 2 6" xfId="14971"/>
    <cellStyle name="Millares [0] 2 2 7 2 2 2 5" xfId="14972"/>
    <cellStyle name="Millares [0] 2 2 7 2 2 2 2 4" xfId="14973"/>
    <cellStyle name="Millares [0] 2 2 7 2 2 2 2 2 2" xfId="14974"/>
    <cellStyle name="Millares [0] 2 2 7 2 2 2 2 3 2" xfId="14975"/>
    <cellStyle name="Millares [0] 2 2 7 2 2 2 3 2" xfId="14976"/>
    <cellStyle name="Millares [0] 2 2 7 2 2 2 4 2" xfId="14977"/>
    <cellStyle name="Millares [0] 2 2 7 2 2 3 4" xfId="14978"/>
    <cellStyle name="Millares [0] 2 2 7 2 2 3 2 2" xfId="14979"/>
    <cellStyle name="Millares [0] 2 2 7 2 2 3 3 2" xfId="14980"/>
    <cellStyle name="Millares [0] 2 2 7 2 2 4 2" xfId="14981"/>
    <cellStyle name="Millares [0] 2 2 7 2 2 5 2" xfId="14982"/>
    <cellStyle name="Millares [0] 2 2 7 2 3 5" xfId="14983"/>
    <cellStyle name="Millares [0] 2 2 7 2 3 2 4" xfId="14984"/>
    <cellStyle name="Millares [0] 2 2 7 2 3 2 2 2" xfId="14985"/>
    <cellStyle name="Millares [0] 2 2 7 2 3 2 3 2" xfId="14986"/>
    <cellStyle name="Millares [0] 2 2 7 2 3 3 2" xfId="14987"/>
    <cellStyle name="Millares [0] 2 2 7 2 3 4 2" xfId="14988"/>
    <cellStyle name="Millares [0] 2 2 7 2 4 5" xfId="14989"/>
    <cellStyle name="Millares [0] 2 2 7 2 4 2 4" xfId="14990"/>
    <cellStyle name="Millares [0] 2 2 7 2 4 2 2 2" xfId="14991"/>
    <cellStyle name="Millares [0] 2 2 7 2 4 2 3 2" xfId="14992"/>
    <cellStyle name="Millares [0] 2 2 7 2 4 3 2" xfId="14993"/>
    <cellStyle name="Millares [0] 2 2 7 2 4 4 2" xfId="14994"/>
    <cellStyle name="Millares [0] 2 2 7 2 5 5" xfId="14995"/>
    <cellStyle name="Millares [0] 2 2 7 2 5 2 4" xfId="14996"/>
    <cellStyle name="Millares [0] 2 2 7 2 5 2 2 2" xfId="14997"/>
    <cellStyle name="Millares [0] 2 2 7 2 5 2 3 2" xfId="14998"/>
    <cellStyle name="Millares [0] 2 2 7 2 5 3 2" xfId="14999"/>
    <cellStyle name="Millares [0] 2 2 7 2 5 4 2" xfId="15000"/>
    <cellStyle name="Millares [0] 2 2 7 2 6 4" xfId="15001"/>
    <cellStyle name="Millares [0] 2 2 7 2 6 2 2" xfId="15002"/>
    <cellStyle name="Millares [0] 2 2 7 2 6 3 2" xfId="15003"/>
    <cellStyle name="Millares [0] 2 2 7 2 7 2" xfId="15004"/>
    <cellStyle name="Millares [0] 2 2 7 2 8 2" xfId="15005"/>
    <cellStyle name="Millares [0] 2 2 7 3 6" xfId="15006"/>
    <cellStyle name="Millares [0] 2 2 7 3 2 5" xfId="15007"/>
    <cellStyle name="Millares [0] 2 2 7 3 2 2 4" xfId="15008"/>
    <cellStyle name="Millares [0] 2 2 7 3 2 2 2 2" xfId="15009"/>
    <cellStyle name="Millares [0] 2 2 7 3 2 2 3 2" xfId="15010"/>
    <cellStyle name="Millares [0] 2 2 7 3 2 3 2" xfId="15011"/>
    <cellStyle name="Millares [0] 2 2 7 3 2 4 2" xfId="15012"/>
    <cellStyle name="Millares [0] 2 2 7 3 3 4" xfId="15013"/>
    <cellStyle name="Millares [0] 2 2 7 3 3 2 2" xfId="15014"/>
    <cellStyle name="Millares [0] 2 2 7 3 3 3 2" xfId="15015"/>
    <cellStyle name="Millares [0] 2 2 7 3 4 2" xfId="15016"/>
    <cellStyle name="Millares [0] 2 2 7 3 5 2" xfId="15017"/>
    <cellStyle name="Millares [0] 2 2 7 4 5" xfId="15018"/>
    <cellStyle name="Millares [0] 2 2 7 4 2 4" xfId="15019"/>
    <cellStyle name="Millares [0] 2 2 7 4 2 2 2" xfId="15020"/>
    <cellStyle name="Millares [0] 2 2 7 4 2 3 2" xfId="15021"/>
    <cellStyle name="Millares [0] 2 2 7 4 3 2" xfId="15022"/>
    <cellStyle name="Millares [0] 2 2 7 4 4 2" xfId="15023"/>
    <cellStyle name="Millares [0] 2 2 7 5 5" xfId="15024"/>
    <cellStyle name="Millares [0] 2 2 7 5 2 4" xfId="15025"/>
    <cellStyle name="Millares [0] 2 2 7 5 2 2 2" xfId="15026"/>
    <cellStyle name="Millares [0] 2 2 7 5 2 3 2" xfId="15027"/>
    <cellStyle name="Millares [0] 2 2 7 5 3 2" xfId="15028"/>
    <cellStyle name="Millares [0] 2 2 7 5 4 2" xfId="15029"/>
    <cellStyle name="Millares [0] 2 2 7 6 5" xfId="15030"/>
    <cellStyle name="Millares [0] 2 2 7 6 2 4" xfId="15031"/>
    <cellStyle name="Millares [0] 2 2 7 6 2 2 2" xfId="15032"/>
    <cellStyle name="Millares [0] 2 2 7 6 2 3 2" xfId="15033"/>
    <cellStyle name="Millares [0] 2 2 7 6 3 2" xfId="15034"/>
    <cellStyle name="Millares [0] 2 2 7 6 4 2" xfId="15035"/>
    <cellStyle name="Millares [0] 2 2 7 7 4" xfId="15036"/>
    <cellStyle name="Millares [0] 2 2 7 7 2 2" xfId="15037"/>
    <cellStyle name="Millares [0] 2 2 7 7 3 2" xfId="15038"/>
    <cellStyle name="Millares [0] 2 2 7 8 2" xfId="15039"/>
    <cellStyle name="Millares [0] 2 2 7 9 2" xfId="15040"/>
    <cellStyle name="Millares [0] 2 2 8 9" xfId="15041"/>
    <cellStyle name="Millares [0] 2 2 8 2 6" xfId="15042"/>
    <cellStyle name="Millares [0] 2 2 8 2 2 5" xfId="15043"/>
    <cellStyle name="Millares [0] 2 2 8 2 2 2 4" xfId="15044"/>
    <cellStyle name="Millares [0] 2 2 8 2 2 2 2 2" xfId="15045"/>
    <cellStyle name="Millares [0] 2 2 8 2 2 2 3 2" xfId="15046"/>
    <cellStyle name="Millares [0] 2 2 8 2 2 3 2" xfId="15047"/>
    <cellStyle name="Millares [0] 2 2 8 2 2 4 2" xfId="15048"/>
    <cellStyle name="Millares [0] 2 2 8 2 3 4" xfId="15049"/>
    <cellStyle name="Millares [0] 2 2 8 2 3 2 2" xfId="15050"/>
    <cellStyle name="Millares [0] 2 2 8 2 3 3 2" xfId="15051"/>
    <cellStyle name="Millares [0] 2 2 8 2 4 2" xfId="15052"/>
    <cellStyle name="Millares [0] 2 2 8 2 5 2" xfId="15053"/>
    <cellStyle name="Millares [0] 2 2 8 3 5" xfId="15054"/>
    <cellStyle name="Millares [0] 2 2 8 3 2 4" xfId="15055"/>
    <cellStyle name="Millares [0] 2 2 8 3 2 2 2" xfId="15056"/>
    <cellStyle name="Millares [0] 2 2 8 3 2 3 2" xfId="15057"/>
    <cellStyle name="Millares [0] 2 2 8 3 3 2" xfId="15058"/>
    <cellStyle name="Millares [0] 2 2 8 3 4 2" xfId="15059"/>
    <cellStyle name="Millares [0] 2 2 8 4 5" xfId="15060"/>
    <cellStyle name="Millares [0] 2 2 8 4 2 4" xfId="15061"/>
    <cellStyle name="Millares [0] 2 2 8 4 2 2 2" xfId="15062"/>
    <cellStyle name="Millares [0] 2 2 8 4 2 3 2" xfId="15063"/>
    <cellStyle name="Millares [0] 2 2 8 4 3 2" xfId="15064"/>
    <cellStyle name="Millares [0] 2 2 8 4 4 2" xfId="15065"/>
    <cellStyle name="Millares [0] 2 2 8 5 5" xfId="15066"/>
    <cellStyle name="Millares [0] 2 2 8 5 2 4" xfId="15067"/>
    <cellStyle name="Millares [0] 2 2 8 5 2 2 2" xfId="15068"/>
    <cellStyle name="Millares [0] 2 2 8 5 2 3 2" xfId="15069"/>
    <cellStyle name="Millares [0] 2 2 8 5 3 2" xfId="15070"/>
    <cellStyle name="Millares [0] 2 2 8 5 4 2" xfId="15071"/>
    <cellStyle name="Millares [0] 2 2 8 6 4" xfId="15072"/>
    <cellStyle name="Millares [0] 2 2 8 6 2 2" xfId="15073"/>
    <cellStyle name="Millares [0] 2 2 8 6 3 2" xfId="15074"/>
    <cellStyle name="Millares [0] 2 2 8 7 2" xfId="15075"/>
    <cellStyle name="Millares [0] 2 2 8 8 2" xfId="15076"/>
    <cellStyle name="Millares [0] 2 2 9 7" xfId="15077"/>
    <cellStyle name="Millares [0] 2 2 9 2 5" xfId="15078"/>
    <cellStyle name="Millares [0] 2 2 9 2 2 4" xfId="15079"/>
    <cellStyle name="Millares [0] 2 2 9 2 2 2 2" xfId="15080"/>
    <cellStyle name="Millares [0] 2 2 9 2 2 3 2" xfId="15081"/>
    <cellStyle name="Millares [0] 2 2 9 2 3 2" xfId="15082"/>
    <cellStyle name="Millares [0] 2 2 9 2 4 2" xfId="15083"/>
    <cellStyle name="Millares [0] 2 2 9 3 5" xfId="15084"/>
    <cellStyle name="Millares [0] 2 2 9 3 2 4" xfId="15085"/>
    <cellStyle name="Millares [0] 2 2 9 3 2 2 2" xfId="15086"/>
    <cellStyle name="Millares [0] 2 2 9 3 2 3 2" xfId="15087"/>
    <cellStyle name="Millares [0] 2 2 9 3 3 2" xfId="15088"/>
    <cellStyle name="Millares [0] 2 2 9 3 4 2" xfId="15089"/>
    <cellStyle name="Millares [0] 2 2 9 4 4" xfId="15090"/>
    <cellStyle name="Millares [0] 2 2 9 4 2 2" xfId="15091"/>
    <cellStyle name="Millares [0] 2 2 9 4 3 2" xfId="15092"/>
    <cellStyle name="Millares [0] 2 2 9 5 2" xfId="15093"/>
    <cellStyle name="Millares [0] 2 2 9 6 2" xfId="15094"/>
    <cellStyle name="Millares [0] 2 3 16" xfId="15095"/>
    <cellStyle name="Millares [0] 2 3 10 5" xfId="15096"/>
    <cellStyle name="Millares [0] 2 3 10 2 4" xfId="15097"/>
    <cellStyle name="Millares [0] 2 3 10 2 2 2" xfId="15098"/>
    <cellStyle name="Millares [0] 2 3 10 2 3 2" xfId="15099"/>
    <cellStyle name="Millares [0] 2 3 10 3 2" xfId="15100"/>
    <cellStyle name="Millares [0] 2 3 10 4 2" xfId="15101"/>
    <cellStyle name="Millares [0] 2 3 11 5" xfId="15102"/>
    <cellStyle name="Millares [0] 2 3 11 2 4" xfId="15103"/>
    <cellStyle name="Millares [0] 2 3 11 2 2 2" xfId="15104"/>
    <cellStyle name="Millares [0] 2 3 11 2 3 2" xfId="15105"/>
    <cellStyle name="Millares [0] 2 3 11 3 2" xfId="15106"/>
    <cellStyle name="Millares [0] 2 3 11 4 2" xfId="15107"/>
    <cellStyle name="Millares [0] 2 3 12 5" xfId="15108"/>
    <cellStyle name="Millares [0] 2 3 12 2 4" xfId="15109"/>
    <cellStyle name="Millares [0] 2 3 12 2 2 2" xfId="15110"/>
    <cellStyle name="Millares [0] 2 3 12 2 3 2" xfId="15111"/>
    <cellStyle name="Millares [0] 2 3 12 3 2" xfId="15112"/>
    <cellStyle name="Millares [0] 2 3 12 4 2" xfId="15113"/>
    <cellStyle name="Millares [0] 2 3 13 4" xfId="15114"/>
    <cellStyle name="Millares [0] 2 3 13 2 2" xfId="15115"/>
    <cellStyle name="Millares [0] 2 3 13 3 2" xfId="15116"/>
    <cellStyle name="Millares [0] 2 3 14 2" xfId="15117"/>
    <cellStyle name="Millares [0] 2 3 15 2" xfId="15118"/>
    <cellStyle name="Millares [0] 2 3 2 14" xfId="15119"/>
    <cellStyle name="Millares [0] 2 3 2 10 5" xfId="15120"/>
    <cellStyle name="Millares [0] 2 3 2 10 2 4" xfId="15121"/>
    <cellStyle name="Millares [0] 2 3 2 10 2 2 2" xfId="15122"/>
    <cellStyle name="Millares [0] 2 3 2 10 2 3 2" xfId="15123"/>
    <cellStyle name="Millares [0] 2 3 2 10 3 2" xfId="15124"/>
    <cellStyle name="Millares [0] 2 3 2 10 4 2" xfId="15125"/>
    <cellStyle name="Millares [0] 2 3 2 11 4" xfId="15126"/>
    <cellStyle name="Millares [0] 2 3 2 11 2 2" xfId="15127"/>
    <cellStyle name="Millares [0] 2 3 2 11 3 2" xfId="15128"/>
    <cellStyle name="Millares [0] 2 3 2 12 2" xfId="15129"/>
    <cellStyle name="Millares [0] 2 3 2 13 2" xfId="15130"/>
    <cellStyle name="Millares [0] 2 3 2 2 11" xfId="15131"/>
    <cellStyle name="Millares [0] 2 3 2 2 10 2" xfId="15132"/>
    <cellStyle name="Millares [0] 2 3 2 2 2 10" xfId="15133"/>
    <cellStyle name="Millares [0] 2 3 2 2 2 2 9" xfId="15134"/>
    <cellStyle name="Millares [0] 2 3 2 2 2 2 2 6" xfId="15135"/>
    <cellStyle name="Millares [0] 2 3 2 2 2 2 2 2 5" xfId="15136"/>
    <cellStyle name="Millares [0] 2 3 2 2 2 2 2 2 2 4" xfId="15137"/>
    <cellStyle name="Millares [0] 2 3 2 2 2 2 2 2 2 2 2" xfId="15138"/>
    <cellStyle name="Millares [0] 2 3 2 2 2 2 2 2 2 3 2" xfId="15139"/>
    <cellStyle name="Millares [0] 2 3 2 2 2 2 2 2 3 2" xfId="15140"/>
    <cellStyle name="Millares [0] 2 3 2 2 2 2 2 2 4 2" xfId="15141"/>
    <cellStyle name="Millares [0] 2 3 2 2 2 2 2 3 4" xfId="15142"/>
    <cellStyle name="Millares [0] 2 3 2 2 2 2 2 3 2 2" xfId="15143"/>
    <cellStyle name="Millares [0] 2 3 2 2 2 2 2 3 3 2" xfId="15144"/>
    <cellStyle name="Millares [0] 2 3 2 2 2 2 2 4 2" xfId="15145"/>
    <cellStyle name="Millares [0] 2 3 2 2 2 2 2 5 2" xfId="15146"/>
    <cellStyle name="Millares [0] 2 3 2 2 2 2 3 5" xfId="15147"/>
    <cellStyle name="Millares [0] 2 3 2 2 2 2 3 2 4" xfId="15148"/>
    <cellStyle name="Millares [0] 2 3 2 2 2 2 3 2 2 2" xfId="15149"/>
    <cellStyle name="Millares [0] 2 3 2 2 2 2 3 2 3 2" xfId="15150"/>
    <cellStyle name="Millares [0] 2 3 2 2 2 2 3 3 2" xfId="15151"/>
    <cellStyle name="Millares [0] 2 3 2 2 2 2 3 4 2" xfId="15152"/>
    <cellStyle name="Millares [0] 2 3 2 2 2 2 4 5" xfId="15153"/>
    <cellStyle name="Millares [0] 2 3 2 2 2 2 4 2 4" xfId="15154"/>
    <cellStyle name="Millares [0] 2 3 2 2 2 2 4 2 2 2" xfId="15155"/>
    <cellStyle name="Millares [0] 2 3 2 2 2 2 4 2 3 2" xfId="15156"/>
    <cellStyle name="Millares [0] 2 3 2 2 2 2 4 3 2" xfId="15157"/>
    <cellStyle name="Millares [0] 2 3 2 2 2 2 4 4 2" xfId="15158"/>
    <cellStyle name="Millares [0] 2 3 2 2 2 2 5 5" xfId="15159"/>
    <cellStyle name="Millares [0] 2 3 2 2 2 2 5 2 4" xfId="15160"/>
    <cellStyle name="Millares [0] 2 3 2 2 2 2 5 2 2 2" xfId="15161"/>
    <cellStyle name="Millares [0] 2 3 2 2 2 2 5 2 3 2" xfId="15162"/>
    <cellStyle name="Millares [0] 2 3 2 2 2 2 5 3 2" xfId="15163"/>
    <cellStyle name="Millares [0] 2 3 2 2 2 2 5 4 2" xfId="15164"/>
    <cellStyle name="Millares [0] 2 3 2 2 2 2 6 4" xfId="15165"/>
    <cellStyle name="Millares [0] 2 3 2 2 2 2 6 2 2" xfId="15166"/>
    <cellStyle name="Millares [0] 2 3 2 2 2 2 6 3 2" xfId="15167"/>
    <cellStyle name="Millares [0] 2 3 2 2 2 2 7 2" xfId="15168"/>
    <cellStyle name="Millares [0] 2 3 2 2 2 2 8 2" xfId="15169"/>
    <cellStyle name="Millares [0] 2 3 2 2 2 3 6" xfId="15170"/>
    <cellStyle name="Millares [0] 2 3 2 2 2 3 2 5" xfId="15171"/>
    <cellStyle name="Millares [0] 2 3 2 2 2 3 2 2 4" xfId="15172"/>
    <cellStyle name="Millares [0] 2 3 2 2 2 3 2 2 2 2" xfId="15173"/>
    <cellStyle name="Millares [0] 2 3 2 2 2 3 2 2 3 2" xfId="15174"/>
    <cellStyle name="Millares [0] 2 3 2 2 2 3 2 3 2" xfId="15175"/>
    <cellStyle name="Millares [0] 2 3 2 2 2 3 2 4 2" xfId="15176"/>
    <cellStyle name="Millares [0] 2 3 2 2 2 3 3 4" xfId="15177"/>
    <cellStyle name="Millares [0] 2 3 2 2 2 3 3 2 2" xfId="15178"/>
    <cellStyle name="Millares [0] 2 3 2 2 2 3 3 3 2" xfId="15179"/>
    <cellStyle name="Millares [0] 2 3 2 2 2 3 4 2" xfId="15180"/>
    <cellStyle name="Millares [0] 2 3 2 2 2 3 5 2" xfId="15181"/>
    <cellStyle name="Millares [0] 2 3 2 2 2 4 5" xfId="15182"/>
    <cellStyle name="Millares [0] 2 3 2 2 2 4 2 4" xfId="15183"/>
    <cellStyle name="Millares [0] 2 3 2 2 2 4 2 2 2" xfId="15184"/>
    <cellStyle name="Millares [0] 2 3 2 2 2 4 2 3 2" xfId="15185"/>
    <cellStyle name="Millares [0] 2 3 2 2 2 4 3 2" xfId="15186"/>
    <cellStyle name="Millares [0] 2 3 2 2 2 4 4 2" xfId="15187"/>
    <cellStyle name="Millares [0] 2 3 2 2 2 5 5" xfId="15188"/>
    <cellStyle name="Millares [0] 2 3 2 2 2 5 2 4" xfId="15189"/>
    <cellStyle name="Millares [0] 2 3 2 2 2 5 2 2 2" xfId="15190"/>
    <cellStyle name="Millares [0] 2 3 2 2 2 5 2 3 2" xfId="15191"/>
    <cellStyle name="Millares [0] 2 3 2 2 2 5 3 2" xfId="15192"/>
    <cellStyle name="Millares [0] 2 3 2 2 2 5 4 2" xfId="15193"/>
    <cellStyle name="Millares [0] 2 3 2 2 2 6 5" xfId="15194"/>
    <cellStyle name="Millares [0] 2 3 2 2 2 6 2 4" xfId="15195"/>
    <cellStyle name="Millares [0] 2 3 2 2 2 6 2 2 2" xfId="15196"/>
    <cellStyle name="Millares [0] 2 3 2 2 2 6 2 3 2" xfId="15197"/>
    <cellStyle name="Millares [0] 2 3 2 2 2 6 3 2" xfId="15198"/>
    <cellStyle name="Millares [0] 2 3 2 2 2 6 4 2" xfId="15199"/>
    <cellStyle name="Millares [0] 2 3 2 2 2 7 4" xfId="15200"/>
    <cellStyle name="Millares [0] 2 3 2 2 2 7 2 2" xfId="15201"/>
    <cellStyle name="Millares [0] 2 3 2 2 2 7 3 2" xfId="15202"/>
    <cellStyle name="Millares [0] 2 3 2 2 2 8 2" xfId="15203"/>
    <cellStyle name="Millares [0] 2 3 2 2 2 9 2" xfId="15204"/>
    <cellStyle name="Millares [0] 2 3 2 2 3 9" xfId="15205"/>
    <cellStyle name="Millares [0] 2 3 2 2 3 2 6" xfId="15206"/>
    <cellStyle name="Millares [0] 2 3 2 2 3 2 2 5" xfId="15207"/>
    <cellStyle name="Millares [0] 2 3 2 2 3 2 2 2 4" xfId="15208"/>
    <cellStyle name="Millares [0] 2 3 2 2 3 2 2 2 2 2" xfId="15209"/>
    <cellStyle name="Millares [0] 2 3 2 2 3 2 2 2 3 2" xfId="15210"/>
    <cellStyle name="Millares [0] 2 3 2 2 3 2 2 3 2" xfId="15211"/>
    <cellStyle name="Millares [0] 2 3 2 2 3 2 2 4 2" xfId="15212"/>
    <cellStyle name="Millares [0] 2 3 2 2 3 2 3 4" xfId="15213"/>
    <cellStyle name="Millares [0] 2 3 2 2 3 2 3 2 2" xfId="15214"/>
    <cellStyle name="Millares [0] 2 3 2 2 3 2 3 3 2" xfId="15215"/>
    <cellStyle name="Millares [0] 2 3 2 2 3 2 4 2" xfId="15216"/>
    <cellStyle name="Millares [0] 2 3 2 2 3 2 5 2" xfId="15217"/>
    <cellStyle name="Millares [0] 2 3 2 2 3 3 5" xfId="15218"/>
    <cellStyle name="Millares [0] 2 3 2 2 3 3 2 4" xfId="15219"/>
    <cellStyle name="Millares [0] 2 3 2 2 3 3 2 2 2" xfId="15220"/>
    <cellStyle name="Millares [0] 2 3 2 2 3 3 2 3 2" xfId="15221"/>
    <cellStyle name="Millares [0] 2 3 2 2 3 3 3 2" xfId="15222"/>
    <cellStyle name="Millares [0] 2 3 2 2 3 3 4 2" xfId="15223"/>
    <cellStyle name="Millares [0] 2 3 2 2 3 4 5" xfId="15224"/>
    <cellStyle name="Millares [0] 2 3 2 2 3 4 2 4" xfId="15225"/>
    <cellStyle name="Millares [0] 2 3 2 2 3 4 2 2 2" xfId="15226"/>
    <cellStyle name="Millares [0] 2 3 2 2 3 4 2 3 2" xfId="15227"/>
    <cellStyle name="Millares [0] 2 3 2 2 3 4 3 2" xfId="15228"/>
    <cellStyle name="Millares [0] 2 3 2 2 3 4 4 2" xfId="15229"/>
    <cellStyle name="Millares [0] 2 3 2 2 3 5 5" xfId="15230"/>
    <cellStyle name="Millares [0] 2 3 2 2 3 5 2 4" xfId="15231"/>
    <cellStyle name="Millares [0] 2 3 2 2 3 5 2 2 2" xfId="15232"/>
    <cellStyle name="Millares [0] 2 3 2 2 3 5 2 3 2" xfId="15233"/>
    <cellStyle name="Millares [0] 2 3 2 2 3 5 3 2" xfId="15234"/>
    <cellStyle name="Millares [0] 2 3 2 2 3 5 4 2" xfId="15235"/>
    <cellStyle name="Millares [0] 2 3 2 2 3 6 4" xfId="15236"/>
    <cellStyle name="Millares [0] 2 3 2 2 3 6 2 2" xfId="15237"/>
    <cellStyle name="Millares [0] 2 3 2 2 3 6 3 2" xfId="15238"/>
    <cellStyle name="Millares [0] 2 3 2 2 3 7 2" xfId="15239"/>
    <cellStyle name="Millares [0] 2 3 2 2 3 8 2" xfId="15240"/>
    <cellStyle name="Millares [0] 2 3 2 2 4 6" xfId="15241"/>
    <cellStyle name="Millares [0] 2 3 2 2 4 2 5" xfId="15242"/>
    <cellStyle name="Millares [0] 2 3 2 2 4 2 2 4" xfId="15243"/>
    <cellStyle name="Millares [0] 2 3 2 2 4 2 2 2 2" xfId="15244"/>
    <cellStyle name="Millares [0] 2 3 2 2 4 2 2 3 2" xfId="15245"/>
    <cellStyle name="Millares [0] 2 3 2 2 4 2 3 2" xfId="15246"/>
    <cellStyle name="Millares [0] 2 3 2 2 4 2 4 2" xfId="15247"/>
    <cellStyle name="Millares [0] 2 3 2 2 4 3 4" xfId="15248"/>
    <cellStyle name="Millares [0] 2 3 2 2 4 3 2 2" xfId="15249"/>
    <cellStyle name="Millares [0] 2 3 2 2 4 3 3 2" xfId="15250"/>
    <cellStyle name="Millares [0] 2 3 2 2 4 4 2" xfId="15251"/>
    <cellStyle name="Millares [0] 2 3 2 2 4 5 2" xfId="15252"/>
    <cellStyle name="Millares [0] 2 3 2 2 5 5" xfId="15253"/>
    <cellStyle name="Millares [0] 2 3 2 2 5 2 4" xfId="15254"/>
    <cellStyle name="Millares [0] 2 3 2 2 5 2 2 2" xfId="15255"/>
    <cellStyle name="Millares [0] 2 3 2 2 5 2 3 2" xfId="15256"/>
    <cellStyle name="Millares [0] 2 3 2 2 5 3 2" xfId="15257"/>
    <cellStyle name="Millares [0] 2 3 2 2 5 4 2" xfId="15258"/>
    <cellStyle name="Millares [0] 2 3 2 2 6 5" xfId="15259"/>
    <cellStyle name="Millares [0] 2 3 2 2 6 2 4" xfId="15260"/>
    <cellStyle name="Millares [0] 2 3 2 2 6 2 2 2" xfId="15261"/>
    <cellStyle name="Millares [0] 2 3 2 2 6 2 3 2" xfId="15262"/>
    <cellStyle name="Millares [0] 2 3 2 2 6 3 2" xfId="15263"/>
    <cellStyle name="Millares [0] 2 3 2 2 6 4 2" xfId="15264"/>
    <cellStyle name="Millares [0] 2 3 2 2 7 5" xfId="15265"/>
    <cellStyle name="Millares [0] 2 3 2 2 7 2 4" xfId="15266"/>
    <cellStyle name="Millares [0] 2 3 2 2 7 2 2 2" xfId="15267"/>
    <cellStyle name="Millares [0] 2 3 2 2 7 2 3 2" xfId="15268"/>
    <cellStyle name="Millares [0] 2 3 2 2 7 3 2" xfId="15269"/>
    <cellStyle name="Millares [0] 2 3 2 2 7 4 2" xfId="15270"/>
    <cellStyle name="Millares [0] 2 3 2 2 8 4" xfId="15271"/>
    <cellStyle name="Millares [0] 2 3 2 2 8 2 2" xfId="15272"/>
    <cellStyle name="Millares [0] 2 3 2 2 8 3 2" xfId="15273"/>
    <cellStyle name="Millares [0] 2 3 2 2 9 2" xfId="15274"/>
    <cellStyle name="Millares [0] 2 3 2 3 10" xfId="15275"/>
    <cellStyle name="Millares [0] 2 3 2 3 2 9" xfId="15276"/>
    <cellStyle name="Millares [0] 2 3 2 3 2 2 6" xfId="15277"/>
    <cellStyle name="Millares [0] 2 3 2 3 2 2 2 5" xfId="15278"/>
    <cellStyle name="Millares [0] 2 3 2 3 2 2 2 2 4" xfId="15279"/>
    <cellStyle name="Millares [0] 2 3 2 3 2 2 2 2 2 2" xfId="15280"/>
    <cellStyle name="Millares [0] 2 3 2 3 2 2 2 2 3 2" xfId="15281"/>
    <cellStyle name="Millares [0] 2 3 2 3 2 2 2 3 2" xfId="15282"/>
    <cellStyle name="Millares [0] 2 3 2 3 2 2 2 4 2" xfId="15283"/>
    <cellStyle name="Millares [0] 2 3 2 3 2 2 3 4" xfId="15284"/>
    <cellStyle name="Millares [0] 2 3 2 3 2 2 3 2 2" xfId="15285"/>
    <cellStyle name="Millares [0] 2 3 2 3 2 2 3 3 2" xfId="15286"/>
    <cellStyle name="Millares [0] 2 3 2 3 2 2 4 2" xfId="15287"/>
    <cellStyle name="Millares [0] 2 3 2 3 2 2 5 2" xfId="15288"/>
    <cellStyle name="Millares [0] 2 3 2 3 2 3 5" xfId="15289"/>
    <cellStyle name="Millares [0] 2 3 2 3 2 3 2 4" xfId="15290"/>
    <cellStyle name="Millares [0] 2 3 2 3 2 3 2 2 2" xfId="15291"/>
    <cellStyle name="Millares [0] 2 3 2 3 2 3 2 3 2" xfId="15292"/>
    <cellStyle name="Millares [0] 2 3 2 3 2 3 3 2" xfId="15293"/>
    <cellStyle name="Millares [0] 2 3 2 3 2 3 4 2" xfId="15294"/>
    <cellStyle name="Millares [0] 2 3 2 3 2 4 5" xfId="15295"/>
    <cellStyle name="Millares [0] 2 3 2 3 2 4 2 4" xfId="15296"/>
    <cellStyle name="Millares [0] 2 3 2 3 2 4 2 2 2" xfId="15297"/>
    <cellStyle name="Millares [0] 2 3 2 3 2 4 2 3 2" xfId="15298"/>
    <cellStyle name="Millares [0] 2 3 2 3 2 4 3 2" xfId="15299"/>
    <cellStyle name="Millares [0] 2 3 2 3 2 4 4 2" xfId="15300"/>
    <cellStyle name="Millares [0] 2 3 2 3 2 5 5" xfId="15301"/>
    <cellStyle name="Millares [0] 2 3 2 3 2 5 2 4" xfId="15302"/>
    <cellStyle name="Millares [0] 2 3 2 3 2 5 2 2 2" xfId="15303"/>
    <cellStyle name="Millares [0] 2 3 2 3 2 5 2 3 2" xfId="15304"/>
    <cellStyle name="Millares [0] 2 3 2 3 2 5 3 2" xfId="15305"/>
    <cellStyle name="Millares [0] 2 3 2 3 2 5 4 2" xfId="15306"/>
    <cellStyle name="Millares [0] 2 3 2 3 2 6 4" xfId="15307"/>
    <cellStyle name="Millares [0] 2 3 2 3 2 6 2 2" xfId="15308"/>
    <cellStyle name="Millares [0] 2 3 2 3 2 6 3 2" xfId="15309"/>
    <cellStyle name="Millares [0] 2 3 2 3 2 7 2" xfId="15310"/>
    <cellStyle name="Millares [0] 2 3 2 3 2 8 2" xfId="15311"/>
    <cellStyle name="Millares [0] 2 3 2 3 3 6" xfId="15312"/>
    <cellStyle name="Millares [0] 2 3 2 3 3 2 5" xfId="15313"/>
    <cellStyle name="Millares [0] 2 3 2 3 3 2 2 4" xfId="15314"/>
    <cellStyle name="Millares [0] 2 3 2 3 3 2 2 2 2" xfId="15315"/>
    <cellStyle name="Millares [0] 2 3 2 3 3 2 2 3 2" xfId="15316"/>
    <cellStyle name="Millares [0] 2 3 2 3 3 2 3 2" xfId="15317"/>
    <cellStyle name="Millares [0] 2 3 2 3 3 2 4 2" xfId="15318"/>
    <cellStyle name="Millares [0] 2 3 2 3 3 3 4" xfId="15319"/>
    <cellStyle name="Millares [0] 2 3 2 3 3 3 2 2" xfId="15320"/>
    <cellStyle name="Millares [0] 2 3 2 3 3 3 3 2" xfId="15321"/>
    <cellStyle name="Millares [0] 2 3 2 3 3 4 2" xfId="15322"/>
    <cellStyle name="Millares [0] 2 3 2 3 3 5 2" xfId="15323"/>
    <cellStyle name="Millares [0] 2 3 2 3 4 5" xfId="15324"/>
    <cellStyle name="Millares [0] 2 3 2 3 4 2 4" xfId="15325"/>
    <cellStyle name="Millares [0] 2 3 2 3 4 2 2 2" xfId="15326"/>
    <cellStyle name="Millares [0] 2 3 2 3 4 2 3 2" xfId="15327"/>
    <cellStyle name="Millares [0] 2 3 2 3 4 3 2" xfId="15328"/>
    <cellStyle name="Millares [0] 2 3 2 3 4 4 2" xfId="15329"/>
    <cellStyle name="Millares [0] 2 3 2 3 5 5" xfId="15330"/>
    <cellStyle name="Millares [0] 2 3 2 3 5 2 4" xfId="15331"/>
    <cellStyle name="Millares [0] 2 3 2 3 5 2 2 2" xfId="15332"/>
    <cellStyle name="Millares [0] 2 3 2 3 5 2 3 2" xfId="15333"/>
    <cellStyle name="Millares [0] 2 3 2 3 5 3 2" xfId="15334"/>
    <cellStyle name="Millares [0] 2 3 2 3 5 4 2" xfId="15335"/>
    <cellStyle name="Millares [0] 2 3 2 3 6 5" xfId="15336"/>
    <cellStyle name="Millares [0] 2 3 2 3 6 2 4" xfId="15337"/>
    <cellStyle name="Millares [0] 2 3 2 3 6 2 2 2" xfId="15338"/>
    <cellStyle name="Millares [0] 2 3 2 3 6 2 3 2" xfId="15339"/>
    <cellStyle name="Millares [0] 2 3 2 3 6 3 2" xfId="15340"/>
    <cellStyle name="Millares [0] 2 3 2 3 6 4 2" xfId="15341"/>
    <cellStyle name="Millares [0] 2 3 2 3 7 4" xfId="15342"/>
    <cellStyle name="Millares [0] 2 3 2 3 7 2 2" xfId="15343"/>
    <cellStyle name="Millares [0] 2 3 2 3 7 3 2" xfId="15344"/>
    <cellStyle name="Millares [0] 2 3 2 3 8 2" xfId="15345"/>
    <cellStyle name="Millares [0] 2 3 2 3 9 2" xfId="15346"/>
    <cellStyle name="Millares [0] 2 3 2 4 9" xfId="15347"/>
    <cellStyle name="Millares [0] 2 3 2 4 2 6" xfId="15348"/>
    <cellStyle name="Millares [0] 2 3 2 4 2 2 5" xfId="15349"/>
    <cellStyle name="Millares [0] 2 3 2 4 2 2 2 4" xfId="15350"/>
    <cellStyle name="Millares [0] 2 3 2 4 2 2 2 2 2" xfId="15351"/>
    <cellStyle name="Millares [0] 2 3 2 4 2 2 2 3 2" xfId="15352"/>
    <cellStyle name="Millares [0] 2 3 2 4 2 2 3 2" xfId="15353"/>
    <cellStyle name="Millares [0] 2 3 2 4 2 2 4 2" xfId="15354"/>
    <cellStyle name="Millares [0] 2 3 2 4 2 3 4" xfId="15355"/>
    <cellStyle name="Millares [0] 2 3 2 4 2 3 2 2" xfId="15356"/>
    <cellStyle name="Millares [0] 2 3 2 4 2 3 3 2" xfId="15357"/>
    <cellStyle name="Millares [0] 2 3 2 4 2 4 2" xfId="15358"/>
    <cellStyle name="Millares [0] 2 3 2 4 2 5 2" xfId="15359"/>
    <cellStyle name="Millares [0] 2 3 2 4 3 5" xfId="15360"/>
    <cellStyle name="Millares [0] 2 3 2 4 3 2 4" xfId="15361"/>
    <cellStyle name="Millares [0] 2 3 2 4 3 2 2 2" xfId="15362"/>
    <cellStyle name="Millares [0] 2 3 2 4 3 2 3 2" xfId="15363"/>
    <cellStyle name="Millares [0] 2 3 2 4 3 3 2" xfId="15364"/>
    <cellStyle name="Millares [0] 2 3 2 4 3 4 2" xfId="15365"/>
    <cellStyle name="Millares [0] 2 3 2 4 4 5" xfId="15366"/>
    <cellStyle name="Millares [0] 2 3 2 4 4 2 4" xfId="15367"/>
    <cellStyle name="Millares [0] 2 3 2 4 4 2 2 2" xfId="15368"/>
    <cellStyle name="Millares [0] 2 3 2 4 4 2 3 2" xfId="15369"/>
    <cellStyle name="Millares [0] 2 3 2 4 4 3 2" xfId="15370"/>
    <cellStyle name="Millares [0] 2 3 2 4 4 4 2" xfId="15371"/>
    <cellStyle name="Millares [0] 2 3 2 4 5 5" xfId="15372"/>
    <cellStyle name="Millares [0] 2 3 2 4 5 2 4" xfId="15373"/>
    <cellStyle name="Millares [0] 2 3 2 4 5 2 2 2" xfId="15374"/>
    <cellStyle name="Millares [0] 2 3 2 4 5 2 3 2" xfId="15375"/>
    <cellStyle name="Millares [0] 2 3 2 4 5 3 2" xfId="15376"/>
    <cellStyle name="Millares [0] 2 3 2 4 5 4 2" xfId="15377"/>
    <cellStyle name="Millares [0] 2 3 2 4 6 4" xfId="15378"/>
    <cellStyle name="Millares [0] 2 3 2 4 6 2 2" xfId="15379"/>
    <cellStyle name="Millares [0] 2 3 2 4 6 3 2" xfId="15380"/>
    <cellStyle name="Millares [0] 2 3 2 4 7 2" xfId="15381"/>
    <cellStyle name="Millares [0] 2 3 2 4 8 2" xfId="15382"/>
    <cellStyle name="Millares [0] 2 3 2 5 7" xfId="15383"/>
    <cellStyle name="Millares [0] 2 3 2 5 2 5" xfId="15384"/>
    <cellStyle name="Millares [0] 2 3 2 5 2 2 4" xfId="15385"/>
    <cellStyle name="Millares [0] 2 3 2 5 2 2 2 2" xfId="15386"/>
    <cellStyle name="Millares [0] 2 3 2 5 2 2 3 2" xfId="15387"/>
    <cellStyle name="Millares [0] 2 3 2 5 2 3 2" xfId="15388"/>
    <cellStyle name="Millares [0] 2 3 2 5 2 4 2" xfId="15389"/>
    <cellStyle name="Millares [0] 2 3 2 5 3 5" xfId="15390"/>
    <cellStyle name="Millares [0] 2 3 2 5 3 2 4" xfId="15391"/>
    <cellStyle name="Millares [0] 2 3 2 5 3 2 2 2" xfId="15392"/>
    <cellStyle name="Millares [0] 2 3 2 5 3 2 3 2" xfId="15393"/>
    <cellStyle name="Millares [0] 2 3 2 5 3 3 2" xfId="15394"/>
    <cellStyle name="Millares [0] 2 3 2 5 3 4 2" xfId="15395"/>
    <cellStyle name="Millares [0] 2 3 2 5 4 4" xfId="15396"/>
    <cellStyle name="Millares [0] 2 3 2 5 4 2 2" xfId="15397"/>
    <cellStyle name="Millares [0] 2 3 2 5 4 3 2" xfId="15398"/>
    <cellStyle name="Millares [0] 2 3 2 5 5 2" xfId="15399"/>
    <cellStyle name="Millares [0] 2 3 2 5 6 2" xfId="15400"/>
    <cellStyle name="Millares [0] 2 3 2 6 5" xfId="15401"/>
    <cellStyle name="Millares [0] 2 3 2 6 2 4" xfId="15402"/>
    <cellStyle name="Millares [0] 2 3 2 6 2 2 2" xfId="15403"/>
    <cellStyle name="Millares [0] 2 3 2 6 2 3 2" xfId="15404"/>
    <cellStyle name="Millares [0] 2 3 2 6 3 2" xfId="15405"/>
    <cellStyle name="Millares [0] 2 3 2 6 4 2" xfId="15406"/>
    <cellStyle name="Millares [0] 2 3 2 7 5" xfId="15407"/>
    <cellStyle name="Millares [0] 2 3 2 7 2 4" xfId="15408"/>
    <cellStyle name="Millares [0] 2 3 2 7 2 2 2" xfId="15409"/>
    <cellStyle name="Millares [0] 2 3 2 7 2 3 2" xfId="15410"/>
    <cellStyle name="Millares [0] 2 3 2 7 3 2" xfId="15411"/>
    <cellStyle name="Millares [0] 2 3 2 7 4 2" xfId="15412"/>
    <cellStyle name="Millares [0] 2 3 2 8 5" xfId="15413"/>
    <cellStyle name="Millares [0] 2 3 2 8 2 4" xfId="15414"/>
    <cellStyle name="Millares [0] 2 3 2 8 2 2 2" xfId="15415"/>
    <cellStyle name="Millares [0] 2 3 2 8 2 3 2" xfId="15416"/>
    <cellStyle name="Millares [0] 2 3 2 8 3 2" xfId="15417"/>
    <cellStyle name="Millares [0] 2 3 2 8 4 2" xfId="15418"/>
    <cellStyle name="Millares [0] 2 3 2 9 5" xfId="15419"/>
    <cellStyle name="Millares [0] 2 3 2 9 2 4" xfId="15420"/>
    <cellStyle name="Millares [0] 2 3 2 9 2 2 2" xfId="15421"/>
    <cellStyle name="Millares [0] 2 3 2 9 2 3 2" xfId="15422"/>
    <cellStyle name="Millares [0] 2 3 2 9 3 2" xfId="15423"/>
    <cellStyle name="Millares [0] 2 3 2 9 4 2" xfId="15424"/>
    <cellStyle name="Millares [0] 2 3 3 11" xfId="15425"/>
    <cellStyle name="Millares [0] 2 3 3 10 2" xfId="15426"/>
    <cellStyle name="Millares [0] 2 3 3 2 10" xfId="15427"/>
    <cellStyle name="Millares [0] 2 3 3 2 2 9" xfId="15428"/>
    <cellStyle name="Millares [0] 2 3 3 2 2 2 6" xfId="15429"/>
    <cellStyle name="Millares [0] 2 3 3 2 2 2 2 5" xfId="15430"/>
    <cellStyle name="Millares [0] 2 3 3 2 2 2 2 2 4" xfId="15431"/>
    <cellStyle name="Millares [0] 2 3 3 2 2 2 2 2 2 2" xfId="15432"/>
    <cellStyle name="Millares [0] 2 3 3 2 2 2 2 2 3 2" xfId="15433"/>
    <cellStyle name="Millares [0] 2 3 3 2 2 2 2 3 2" xfId="15434"/>
    <cellStyle name="Millares [0] 2 3 3 2 2 2 2 4 2" xfId="15435"/>
    <cellStyle name="Millares [0] 2 3 3 2 2 2 3 4" xfId="15436"/>
    <cellStyle name="Millares [0] 2 3 3 2 2 2 3 2 2" xfId="15437"/>
    <cellStyle name="Millares [0] 2 3 3 2 2 2 3 3 2" xfId="15438"/>
    <cellStyle name="Millares [0] 2 3 3 2 2 2 4 2" xfId="15439"/>
    <cellStyle name="Millares [0] 2 3 3 2 2 2 5 2" xfId="15440"/>
    <cellStyle name="Millares [0] 2 3 3 2 2 3 5" xfId="15441"/>
    <cellStyle name="Millares [0] 2 3 3 2 2 3 2 4" xfId="15442"/>
    <cellStyle name="Millares [0] 2 3 3 2 2 3 2 2 2" xfId="15443"/>
    <cellStyle name="Millares [0] 2 3 3 2 2 3 2 3 2" xfId="15444"/>
    <cellStyle name="Millares [0] 2 3 3 2 2 3 3 2" xfId="15445"/>
    <cellStyle name="Millares [0] 2 3 3 2 2 3 4 2" xfId="15446"/>
    <cellStyle name="Millares [0] 2 3 3 2 2 4 5" xfId="15447"/>
    <cellStyle name="Millares [0] 2 3 3 2 2 4 2 4" xfId="15448"/>
    <cellStyle name="Millares [0] 2 3 3 2 2 4 2 2 2" xfId="15449"/>
    <cellStyle name="Millares [0] 2 3 3 2 2 4 2 3 2" xfId="15450"/>
    <cellStyle name="Millares [0] 2 3 3 2 2 4 3 2" xfId="15451"/>
    <cellStyle name="Millares [0] 2 3 3 2 2 4 4 2" xfId="15452"/>
    <cellStyle name="Millares [0] 2 3 3 2 2 5 5" xfId="15453"/>
    <cellStyle name="Millares [0] 2 3 3 2 2 5 2 4" xfId="15454"/>
    <cellStyle name="Millares [0] 2 3 3 2 2 5 2 2 2" xfId="15455"/>
    <cellStyle name="Millares [0] 2 3 3 2 2 5 2 3 2" xfId="15456"/>
    <cellStyle name="Millares [0] 2 3 3 2 2 5 3 2" xfId="15457"/>
    <cellStyle name="Millares [0] 2 3 3 2 2 5 4 2" xfId="15458"/>
    <cellStyle name="Millares [0] 2 3 3 2 2 6 4" xfId="15459"/>
    <cellStyle name="Millares [0] 2 3 3 2 2 6 2 2" xfId="15460"/>
    <cellStyle name="Millares [0] 2 3 3 2 2 6 3 2" xfId="15461"/>
    <cellStyle name="Millares [0] 2 3 3 2 2 7 2" xfId="15462"/>
    <cellStyle name="Millares [0] 2 3 3 2 2 8 2" xfId="15463"/>
    <cellStyle name="Millares [0] 2 3 3 2 3 6" xfId="15464"/>
    <cellStyle name="Millares [0] 2 3 3 2 3 2 5" xfId="15465"/>
    <cellStyle name="Millares [0] 2 3 3 2 3 2 2 4" xfId="15466"/>
    <cellStyle name="Millares [0] 2 3 3 2 3 2 2 2 2" xfId="15467"/>
    <cellStyle name="Millares [0] 2 3 3 2 3 2 2 3 2" xfId="15468"/>
    <cellStyle name="Millares [0] 2 3 3 2 3 2 3 2" xfId="15469"/>
    <cellStyle name="Millares [0] 2 3 3 2 3 2 4 2" xfId="15470"/>
    <cellStyle name="Millares [0] 2 3 3 2 3 3 4" xfId="15471"/>
    <cellStyle name="Millares [0] 2 3 3 2 3 3 2 2" xfId="15472"/>
    <cellStyle name="Millares [0] 2 3 3 2 3 3 3 2" xfId="15473"/>
    <cellStyle name="Millares [0] 2 3 3 2 3 4 2" xfId="15474"/>
    <cellStyle name="Millares [0] 2 3 3 2 3 5 2" xfId="15475"/>
    <cellStyle name="Millares [0] 2 3 3 2 4 5" xfId="15476"/>
    <cellStyle name="Millares [0] 2 3 3 2 4 2 4" xfId="15477"/>
    <cellStyle name="Millares [0] 2 3 3 2 4 2 2 2" xfId="15478"/>
    <cellStyle name="Millares [0] 2 3 3 2 4 2 3 2" xfId="15479"/>
    <cellStyle name="Millares [0] 2 3 3 2 4 3 2" xfId="15480"/>
    <cellStyle name="Millares [0] 2 3 3 2 4 4 2" xfId="15481"/>
    <cellStyle name="Millares [0] 2 3 3 2 5 5" xfId="15482"/>
    <cellStyle name="Millares [0] 2 3 3 2 5 2 4" xfId="15483"/>
    <cellStyle name="Millares [0] 2 3 3 2 5 2 2 2" xfId="15484"/>
    <cellStyle name="Millares [0] 2 3 3 2 5 2 3 2" xfId="15485"/>
    <cellStyle name="Millares [0] 2 3 3 2 5 3 2" xfId="15486"/>
    <cellStyle name="Millares [0] 2 3 3 2 5 4 2" xfId="15487"/>
    <cellStyle name="Millares [0] 2 3 3 2 6 5" xfId="15488"/>
    <cellStyle name="Millares [0] 2 3 3 2 6 2 4" xfId="15489"/>
    <cellStyle name="Millares [0] 2 3 3 2 6 2 2 2" xfId="15490"/>
    <cellStyle name="Millares [0] 2 3 3 2 6 2 3 2" xfId="15491"/>
    <cellStyle name="Millares [0] 2 3 3 2 6 3 2" xfId="15492"/>
    <cellStyle name="Millares [0] 2 3 3 2 6 4 2" xfId="15493"/>
    <cellStyle name="Millares [0] 2 3 3 2 7 4" xfId="15494"/>
    <cellStyle name="Millares [0] 2 3 3 2 7 2 2" xfId="15495"/>
    <cellStyle name="Millares [0] 2 3 3 2 7 3 2" xfId="15496"/>
    <cellStyle name="Millares [0] 2 3 3 2 8 2" xfId="15497"/>
    <cellStyle name="Millares [0] 2 3 3 2 9 2" xfId="15498"/>
    <cellStyle name="Millares [0] 2 3 3 3 9" xfId="15499"/>
    <cellStyle name="Millares [0] 2 3 3 3 2 6" xfId="15500"/>
    <cellStyle name="Millares [0] 2 3 3 3 2 2 5" xfId="15501"/>
    <cellStyle name="Millares [0] 2 3 3 3 2 2 2 4" xfId="15502"/>
    <cellStyle name="Millares [0] 2 3 3 3 2 2 2 2 2" xfId="15503"/>
    <cellStyle name="Millares [0] 2 3 3 3 2 2 2 3 2" xfId="15504"/>
    <cellStyle name="Millares [0] 2 3 3 3 2 2 3 2" xfId="15505"/>
    <cellStyle name="Millares [0] 2 3 3 3 2 2 4 2" xfId="15506"/>
    <cellStyle name="Millares [0] 2 3 3 3 2 3 4" xfId="15507"/>
    <cellStyle name="Millares [0] 2 3 3 3 2 3 2 2" xfId="15508"/>
    <cellStyle name="Millares [0] 2 3 3 3 2 3 3 2" xfId="15509"/>
    <cellStyle name="Millares [0] 2 3 3 3 2 4 2" xfId="15510"/>
    <cellStyle name="Millares [0] 2 3 3 3 2 5 2" xfId="15511"/>
    <cellStyle name="Millares [0] 2 3 3 3 3 5" xfId="15512"/>
    <cellStyle name="Millares [0] 2 3 3 3 3 2 4" xfId="15513"/>
    <cellStyle name="Millares [0] 2 3 3 3 3 2 2 2" xfId="15514"/>
    <cellStyle name="Millares [0] 2 3 3 3 3 2 3 2" xfId="15515"/>
    <cellStyle name="Millares [0] 2 3 3 3 3 3 2" xfId="15516"/>
    <cellStyle name="Millares [0] 2 3 3 3 3 4 2" xfId="15517"/>
    <cellStyle name="Millares [0] 2 3 3 3 4 5" xfId="15518"/>
    <cellStyle name="Millares [0] 2 3 3 3 4 2 4" xfId="15519"/>
    <cellStyle name="Millares [0] 2 3 3 3 4 2 2 2" xfId="15520"/>
    <cellStyle name="Millares [0] 2 3 3 3 4 2 3 2" xfId="15521"/>
    <cellStyle name="Millares [0] 2 3 3 3 4 3 2" xfId="15522"/>
    <cellStyle name="Millares [0] 2 3 3 3 4 4 2" xfId="15523"/>
    <cellStyle name="Millares [0] 2 3 3 3 5 5" xfId="15524"/>
    <cellStyle name="Millares [0] 2 3 3 3 5 2 4" xfId="15525"/>
    <cellStyle name="Millares [0] 2 3 3 3 5 2 2 2" xfId="15526"/>
    <cellStyle name="Millares [0] 2 3 3 3 5 2 3 2" xfId="15527"/>
    <cellStyle name="Millares [0] 2 3 3 3 5 3 2" xfId="15528"/>
    <cellStyle name="Millares [0] 2 3 3 3 5 4 2" xfId="15529"/>
    <cellStyle name="Millares [0] 2 3 3 3 6 4" xfId="15530"/>
    <cellStyle name="Millares [0] 2 3 3 3 6 2 2" xfId="15531"/>
    <cellStyle name="Millares [0] 2 3 3 3 6 3 2" xfId="15532"/>
    <cellStyle name="Millares [0] 2 3 3 3 7 2" xfId="15533"/>
    <cellStyle name="Millares [0] 2 3 3 3 8 2" xfId="15534"/>
    <cellStyle name="Millares [0] 2 3 3 4 6" xfId="15535"/>
    <cellStyle name="Millares [0] 2 3 3 4 2 5" xfId="15536"/>
    <cellStyle name="Millares [0] 2 3 3 4 2 2 4" xfId="15537"/>
    <cellStyle name="Millares [0] 2 3 3 4 2 2 2 2" xfId="15538"/>
    <cellStyle name="Millares [0] 2 3 3 4 2 2 3 2" xfId="15539"/>
    <cellStyle name="Millares [0] 2 3 3 4 2 3 2" xfId="15540"/>
    <cellStyle name="Millares [0] 2 3 3 4 2 4 2" xfId="15541"/>
    <cellStyle name="Millares [0] 2 3 3 4 3 4" xfId="15542"/>
    <cellStyle name="Millares [0] 2 3 3 4 3 2 2" xfId="15543"/>
    <cellStyle name="Millares [0] 2 3 3 4 3 3 2" xfId="15544"/>
    <cellStyle name="Millares [0] 2 3 3 4 4 2" xfId="15545"/>
    <cellStyle name="Millares [0] 2 3 3 4 5 2" xfId="15546"/>
    <cellStyle name="Millares [0] 2 3 3 5 5" xfId="15547"/>
    <cellStyle name="Millares [0] 2 3 3 5 2 4" xfId="15548"/>
    <cellStyle name="Millares [0] 2 3 3 5 2 2 2" xfId="15549"/>
    <cellStyle name="Millares [0] 2 3 3 5 2 3 2" xfId="15550"/>
    <cellStyle name="Millares [0] 2 3 3 5 3 2" xfId="15551"/>
    <cellStyle name="Millares [0] 2 3 3 5 4 2" xfId="15552"/>
    <cellStyle name="Millares [0] 2 3 3 6 5" xfId="15553"/>
    <cellStyle name="Millares [0] 2 3 3 6 2 4" xfId="15554"/>
    <cellStyle name="Millares [0] 2 3 3 6 2 2 2" xfId="15555"/>
    <cellStyle name="Millares [0] 2 3 3 6 2 3 2" xfId="15556"/>
    <cellStyle name="Millares [0] 2 3 3 6 3 2" xfId="15557"/>
    <cellStyle name="Millares [0] 2 3 3 6 4 2" xfId="15558"/>
    <cellStyle name="Millares [0] 2 3 3 7 5" xfId="15559"/>
    <cellStyle name="Millares [0] 2 3 3 7 2 4" xfId="15560"/>
    <cellStyle name="Millares [0] 2 3 3 7 2 2 2" xfId="15561"/>
    <cellStyle name="Millares [0] 2 3 3 7 2 3 2" xfId="15562"/>
    <cellStyle name="Millares [0] 2 3 3 7 3 2" xfId="15563"/>
    <cellStyle name="Millares [0] 2 3 3 7 4 2" xfId="15564"/>
    <cellStyle name="Millares [0] 2 3 3 8 4" xfId="15565"/>
    <cellStyle name="Millares [0] 2 3 3 8 2 2" xfId="15566"/>
    <cellStyle name="Millares [0] 2 3 3 8 3 2" xfId="15567"/>
    <cellStyle name="Millares [0] 2 3 3 9 2" xfId="15568"/>
    <cellStyle name="Millares [0] 2 3 4 10" xfId="15569"/>
    <cellStyle name="Millares [0] 2 3 4 2 9" xfId="15570"/>
    <cellStyle name="Millares [0] 2 3 4 2 2 6" xfId="15571"/>
    <cellStyle name="Millares [0] 2 3 4 2 2 2 5" xfId="15572"/>
    <cellStyle name="Millares [0] 2 3 4 2 2 2 2 4" xfId="15573"/>
    <cellStyle name="Millares [0] 2 3 4 2 2 2 2 2 2" xfId="15574"/>
    <cellStyle name="Millares [0] 2 3 4 2 2 2 2 3 2" xfId="15575"/>
    <cellStyle name="Millares [0] 2 3 4 2 2 2 3 2" xfId="15576"/>
    <cellStyle name="Millares [0] 2 3 4 2 2 2 4 2" xfId="15577"/>
    <cellStyle name="Millares [0] 2 3 4 2 2 3 4" xfId="15578"/>
    <cellStyle name="Millares [0] 2 3 4 2 2 3 2 2" xfId="15579"/>
    <cellStyle name="Millares [0] 2 3 4 2 2 3 3 2" xfId="15580"/>
    <cellStyle name="Millares [0] 2 3 4 2 2 4 2" xfId="15581"/>
    <cellStyle name="Millares [0] 2 3 4 2 2 5 2" xfId="15582"/>
    <cellStyle name="Millares [0] 2 3 4 2 3 5" xfId="15583"/>
    <cellStyle name="Millares [0] 2 3 4 2 3 2 4" xfId="15584"/>
    <cellStyle name="Millares [0] 2 3 4 2 3 2 2 2" xfId="15585"/>
    <cellStyle name="Millares [0] 2 3 4 2 3 2 3 2" xfId="15586"/>
    <cellStyle name="Millares [0] 2 3 4 2 3 3 2" xfId="15587"/>
    <cellStyle name="Millares [0] 2 3 4 2 3 4 2" xfId="15588"/>
    <cellStyle name="Millares [0] 2 3 4 2 4 5" xfId="15589"/>
    <cellStyle name="Millares [0] 2 3 4 2 4 2 4" xfId="15590"/>
    <cellStyle name="Millares [0] 2 3 4 2 4 2 2 2" xfId="15591"/>
    <cellStyle name="Millares [0] 2 3 4 2 4 2 3 2" xfId="15592"/>
    <cellStyle name="Millares [0] 2 3 4 2 4 3 2" xfId="15593"/>
    <cellStyle name="Millares [0] 2 3 4 2 4 4 2" xfId="15594"/>
    <cellStyle name="Millares [0] 2 3 4 2 5 5" xfId="15595"/>
    <cellStyle name="Millares [0] 2 3 4 2 5 2 4" xfId="15596"/>
    <cellStyle name="Millares [0] 2 3 4 2 5 2 2 2" xfId="15597"/>
    <cellStyle name="Millares [0] 2 3 4 2 5 2 3 2" xfId="15598"/>
    <cellStyle name="Millares [0] 2 3 4 2 5 3 2" xfId="15599"/>
    <cellStyle name="Millares [0] 2 3 4 2 5 4 2" xfId="15600"/>
    <cellStyle name="Millares [0] 2 3 4 2 6 4" xfId="15601"/>
    <cellStyle name="Millares [0] 2 3 4 2 6 2 2" xfId="15602"/>
    <cellStyle name="Millares [0] 2 3 4 2 6 3 2" xfId="15603"/>
    <cellStyle name="Millares [0] 2 3 4 2 7 2" xfId="15604"/>
    <cellStyle name="Millares [0] 2 3 4 2 8 2" xfId="15605"/>
    <cellStyle name="Millares [0] 2 3 4 3 6" xfId="15606"/>
    <cellStyle name="Millares [0] 2 3 4 3 2 5" xfId="15607"/>
    <cellStyle name="Millares [0] 2 3 4 3 2 2 4" xfId="15608"/>
    <cellStyle name="Millares [0] 2 3 4 3 2 2 2 2" xfId="15609"/>
    <cellStyle name="Millares [0] 2 3 4 3 2 2 3 2" xfId="15610"/>
    <cellStyle name="Millares [0] 2 3 4 3 2 3 2" xfId="15611"/>
    <cellStyle name="Millares [0] 2 3 4 3 2 4 2" xfId="15612"/>
    <cellStyle name="Millares [0] 2 3 4 3 3 4" xfId="15613"/>
    <cellStyle name="Millares [0] 2 3 4 3 3 2 2" xfId="15614"/>
    <cellStyle name="Millares [0] 2 3 4 3 3 3 2" xfId="15615"/>
    <cellStyle name="Millares [0] 2 3 4 3 4 2" xfId="15616"/>
    <cellStyle name="Millares [0] 2 3 4 3 5 2" xfId="15617"/>
    <cellStyle name="Millares [0] 2 3 4 4 5" xfId="15618"/>
    <cellStyle name="Millares [0] 2 3 4 4 2 4" xfId="15619"/>
    <cellStyle name="Millares [0] 2 3 4 4 2 2 2" xfId="15620"/>
    <cellStyle name="Millares [0] 2 3 4 4 2 3 2" xfId="15621"/>
    <cellStyle name="Millares [0] 2 3 4 4 3 2" xfId="15622"/>
    <cellStyle name="Millares [0] 2 3 4 4 4 2" xfId="15623"/>
    <cellStyle name="Millares [0] 2 3 4 5 5" xfId="15624"/>
    <cellStyle name="Millares [0] 2 3 4 5 2 4" xfId="15625"/>
    <cellStyle name="Millares [0] 2 3 4 5 2 2 2" xfId="15626"/>
    <cellStyle name="Millares [0] 2 3 4 5 2 3 2" xfId="15627"/>
    <cellStyle name="Millares [0] 2 3 4 5 3 2" xfId="15628"/>
    <cellStyle name="Millares [0] 2 3 4 5 4 2" xfId="15629"/>
    <cellStyle name="Millares [0] 2 3 4 6 5" xfId="15630"/>
    <cellStyle name="Millares [0] 2 3 4 6 2 4" xfId="15631"/>
    <cellStyle name="Millares [0] 2 3 4 6 2 2 2" xfId="15632"/>
    <cellStyle name="Millares [0] 2 3 4 6 2 3 2" xfId="15633"/>
    <cellStyle name="Millares [0] 2 3 4 6 3 2" xfId="15634"/>
    <cellStyle name="Millares [0] 2 3 4 6 4 2" xfId="15635"/>
    <cellStyle name="Millares [0] 2 3 4 7 4" xfId="15636"/>
    <cellStyle name="Millares [0] 2 3 4 7 2 2" xfId="15637"/>
    <cellStyle name="Millares [0] 2 3 4 7 3 2" xfId="15638"/>
    <cellStyle name="Millares [0] 2 3 4 8 2" xfId="15639"/>
    <cellStyle name="Millares [0] 2 3 4 9 2" xfId="15640"/>
    <cellStyle name="Millares [0] 2 3 5 10" xfId="15641"/>
    <cellStyle name="Millares [0] 2 3 5 2 9" xfId="15642"/>
    <cellStyle name="Millares [0] 2 3 5 2 2 6" xfId="15643"/>
    <cellStyle name="Millares [0] 2 3 5 2 2 2 5" xfId="15644"/>
    <cellStyle name="Millares [0] 2 3 5 2 2 2 2 4" xfId="15645"/>
    <cellStyle name="Millares [0] 2 3 5 2 2 2 2 2 2" xfId="15646"/>
    <cellStyle name="Millares [0] 2 3 5 2 2 2 2 3 2" xfId="15647"/>
    <cellStyle name="Millares [0] 2 3 5 2 2 2 3 2" xfId="15648"/>
    <cellStyle name="Millares [0] 2 3 5 2 2 2 4 2" xfId="15649"/>
    <cellStyle name="Millares [0] 2 3 5 2 2 3 4" xfId="15650"/>
    <cellStyle name="Millares [0] 2 3 5 2 2 3 2 2" xfId="15651"/>
    <cellStyle name="Millares [0] 2 3 5 2 2 3 3 2" xfId="15652"/>
    <cellStyle name="Millares [0] 2 3 5 2 2 4 2" xfId="15653"/>
    <cellStyle name="Millares [0] 2 3 5 2 2 5 2" xfId="15654"/>
    <cellStyle name="Millares [0] 2 3 5 2 3 5" xfId="15655"/>
    <cellStyle name="Millares [0] 2 3 5 2 3 2 4" xfId="15656"/>
    <cellStyle name="Millares [0] 2 3 5 2 3 2 2 2" xfId="15657"/>
    <cellStyle name="Millares [0] 2 3 5 2 3 2 3 2" xfId="15658"/>
    <cellStyle name="Millares [0] 2 3 5 2 3 3 2" xfId="15659"/>
    <cellStyle name="Millares [0] 2 3 5 2 3 4 2" xfId="15660"/>
    <cellStyle name="Millares [0] 2 3 5 2 4 5" xfId="15661"/>
    <cellStyle name="Millares [0] 2 3 5 2 4 2 4" xfId="15662"/>
    <cellStyle name="Millares [0] 2 3 5 2 4 2 2 2" xfId="15663"/>
    <cellStyle name="Millares [0] 2 3 5 2 4 2 3 2" xfId="15664"/>
    <cellStyle name="Millares [0] 2 3 5 2 4 3 2" xfId="15665"/>
    <cellStyle name="Millares [0] 2 3 5 2 4 4 2" xfId="15666"/>
    <cellStyle name="Millares [0] 2 3 5 2 5 5" xfId="15667"/>
    <cellStyle name="Millares [0] 2 3 5 2 5 2 4" xfId="15668"/>
    <cellStyle name="Millares [0] 2 3 5 2 5 2 2 2" xfId="15669"/>
    <cellStyle name="Millares [0] 2 3 5 2 5 2 3 2" xfId="15670"/>
    <cellStyle name="Millares [0] 2 3 5 2 5 3 2" xfId="15671"/>
    <cellStyle name="Millares [0] 2 3 5 2 5 4 2" xfId="15672"/>
    <cellStyle name="Millares [0] 2 3 5 2 6 4" xfId="15673"/>
    <cellStyle name="Millares [0] 2 3 5 2 6 2 2" xfId="15674"/>
    <cellStyle name="Millares [0] 2 3 5 2 6 3 2" xfId="15675"/>
    <cellStyle name="Millares [0] 2 3 5 2 7 2" xfId="15676"/>
    <cellStyle name="Millares [0] 2 3 5 2 8 2" xfId="15677"/>
    <cellStyle name="Millares [0] 2 3 5 3 6" xfId="15678"/>
    <cellStyle name="Millares [0] 2 3 5 3 2 5" xfId="15679"/>
    <cellStyle name="Millares [0] 2 3 5 3 2 2 4" xfId="15680"/>
    <cellStyle name="Millares [0] 2 3 5 3 2 2 2 2" xfId="15681"/>
    <cellStyle name="Millares [0] 2 3 5 3 2 2 3 2" xfId="15682"/>
    <cellStyle name="Millares [0] 2 3 5 3 2 3 2" xfId="15683"/>
    <cellStyle name="Millares [0] 2 3 5 3 2 4 2" xfId="15684"/>
    <cellStyle name="Millares [0] 2 3 5 3 3 4" xfId="15685"/>
    <cellStyle name="Millares [0] 2 3 5 3 3 2 2" xfId="15686"/>
    <cellStyle name="Millares [0] 2 3 5 3 3 3 2" xfId="15687"/>
    <cellStyle name="Millares [0] 2 3 5 3 4 2" xfId="15688"/>
    <cellStyle name="Millares [0] 2 3 5 3 5 2" xfId="15689"/>
    <cellStyle name="Millares [0] 2 3 5 4 5" xfId="15690"/>
    <cellStyle name="Millares [0] 2 3 5 4 2 4" xfId="15691"/>
    <cellStyle name="Millares [0] 2 3 5 4 2 2 2" xfId="15692"/>
    <cellStyle name="Millares [0] 2 3 5 4 2 3 2" xfId="15693"/>
    <cellStyle name="Millares [0] 2 3 5 4 3 2" xfId="15694"/>
    <cellStyle name="Millares [0] 2 3 5 4 4 2" xfId="15695"/>
    <cellStyle name="Millares [0] 2 3 5 5 5" xfId="15696"/>
    <cellStyle name="Millares [0] 2 3 5 5 2 4" xfId="15697"/>
    <cellStyle name="Millares [0] 2 3 5 5 2 2 2" xfId="15698"/>
    <cellStyle name="Millares [0] 2 3 5 5 2 3 2" xfId="15699"/>
    <cellStyle name="Millares [0] 2 3 5 5 3 2" xfId="15700"/>
    <cellStyle name="Millares [0] 2 3 5 5 4 2" xfId="15701"/>
    <cellStyle name="Millares [0] 2 3 5 6 5" xfId="15702"/>
    <cellStyle name="Millares [0] 2 3 5 6 2 4" xfId="15703"/>
    <cellStyle name="Millares [0] 2 3 5 6 2 2 2" xfId="15704"/>
    <cellStyle name="Millares [0] 2 3 5 6 2 3 2" xfId="15705"/>
    <cellStyle name="Millares [0] 2 3 5 6 3 2" xfId="15706"/>
    <cellStyle name="Millares [0] 2 3 5 6 4 2" xfId="15707"/>
    <cellStyle name="Millares [0] 2 3 5 7 4" xfId="15708"/>
    <cellStyle name="Millares [0] 2 3 5 7 2 2" xfId="15709"/>
    <cellStyle name="Millares [0] 2 3 5 7 3 2" xfId="15710"/>
    <cellStyle name="Millares [0] 2 3 5 8 2" xfId="15711"/>
    <cellStyle name="Millares [0] 2 3 5 9 2" xfId="15712"/>
    <cellStyle name="Millares [0] 2 3 6 9" xfId="15713"/>
    <cellStyle name="Millares [0] 2 3 6 2 6" xfId="15714"/>
    <cellStyle name="Millares [0] 2 3 6 2 2 5" xfId="15715"/>
    <cellStyle name="Millares [0] 2 3 6 2 2 2 4" xfId="15716"/>
    <cellStyle name="Millares [0] 2 3 6 2 2 2 2 2" xfId="15717"/>
    <cellStyle name="Millares [0] 2 3 6 2 2 2 3 2" xfId="15718"/>
    <cellStyle name="Millares [0] 2 3 6 2 2 3 2" xfId="15719"/>
    <cellStyle name="Millares [0] 2 3 6 2 2 4 2" xfId="15720"/>
    <cellStyle name="Millares [0] 2 3 6 2 3 4" xfId="15721"/>
    <cellStyle name="Millares [0] 2 3 6 2 3 2 2" xfId="15722"/>
    <cellStyle name="Millares [0] 2 3 6 2 3 3 2" xfId="15723"/>
    <cellStyle name="Millares [0] 2 3 6 2 4 2" xfId="15724"/>
    <cellStyle name="Millares [0] 2 3 6 2 5 2" xfId="15725"/>
    <cellStyle name="Millares [0] 2 3 6 3 5" xfId="15726"/>
    <cellStyle name="Millares [0] 2 3 6 3 2 4" xfId="15727"/>
    <cellStyle name="Millares [0] 2 3 6 3 2 2 2" xfId="15728"/>
    <cellStyle name="Millares [0] 2 3 6 3 2 3 2" xfId="15729"/>
    <cellStyle name="Millares [0] 2 3 6 3 3 2" xfId="15730"/>
    <cellStyle name="Millares [0] 2 3 6 3 4 2" xfId="15731"/>
    <cellStyle name="Millares [0] 2 3 6 4 5" xfId="15732"/>
    <cellStyle name="Millares [0] 2 3 6 4 2 4" xfId="15733"/>
    <cellStyle name="Millares [0] 2 3 6 4 2 2 2" xfId="15734"/>
    <cellStyle name="Millares [0] 2 3 6 4 2 3 2" xfId="15735"/>
    <cellStyle name="Millares [0] 2 3 6 4 3 2" xfId="15736"/>
    <cellStyle name="Millares [0] 2 3 6 4 4 2" xfId="15737"/>
    <cellStyle name="Millares [0] 2 3 6 5 5" xfId="15738"/>
    <cellStyle name="Millares [0] 2 3 6 5 2 4" xfId="15739"/>
    <cellStyle name="Millares [0] 2 3 6 5 2 2 2" xfId="15740"/>
    <cellStyle name="Millares [0] 2 3 6 5 2 3 2" xfId="15741"/>
    <cellStyle name="Millares [0] 2 3 6 5 3 2" xfId="15742"/>
    <cellStyle name="Millares [0] 2 3 6 5 4 2" xfId="15743"/>
    <cellStyle name="Millares [0] 2 3 6 6 4" xfId="15744"/>
    <cellStyle name="Millares [0] 2 3 6 6 2 2" xfId="15745"/>
    <cellStyle name="Millares [0] 2 3 6 6 3 2" xfId="15746"/>
    <cellStyle name="Millares [0] 2 3 6 7 2" xfId="15747"/>
    <cellStyle name="Millares [0] 2 3 6 8 2" xfId="15748"/>
    <cellStyle name="Millares [0] 2 3 7 7" xfId="15749"/>
    <cellStyle name="Millares [0] 2 3 7 2 5" xfId="15750"/>
    <cellStyle name="Millares [0] 2 3 7 2 2 4" xfId="15751"/>
    <cellStyle name="Millares [0] 2 3 7 2 2 2 2" xfId="15752"/>
    <cellStyle name="Millares [0] 2 3 7 2 2 3 2" xfId="15753"/>
    <cellStyle name="Millares [0] 2 3 7 2 3 2" xfId="15754"/>
    <cellStyle name="Millares [0] 2 3 7 2 4 2" xfId="15755"/>
    <cellStyle name="Millares [0] 2 3 7 3 5" xfId="15756"/>
    <cellStyle name="Millares [0] 2 3 7 3 2 4" xfId="15757"/>
    <cellStyle name="Millares [0] 2 3 7 3 2 2 2" xfId="15758"/>
    <cellStyle name="Millares [0] 2 3 7 3 2 3 2" xfId="15759"/>
    <cellStyle name="Millares [0] 2 3 7 3 3 2" xfId="15760"/>
    <cellStyle name="Millares [0] 2 3 7 3 4 2" xfId="15761"/>
    <cellStyle name="Millares [0] 2 3 7 4 4" xfId="15762"/>
    <cellStyle name="Millares [0] 2 3 7 4 2 2" xfId="15763"/>
    <cellStyle name="Millares [0] 2 3 7 4 3 2" xfId="15764"/>
    <cellStyle name="Millares [0] 2 3 7 5 2" xfId="15765"/>
    <cellStyle name="Millares [0] 2 3 7 6 2" xfId="15766"/>
    <cellStyle name="Millares [0] 2 3 8 5" xfId="15767"/>
    <cellStyle name="Millares [0] 2 3 8 2 4" xfId="15768"/>
    <cellStyle name="Millares [0] 2 3 8 2 2 2" xfId="15769"/>
    <cellStyle name="Millares [0] 2 3 8 2 3 2" xfId="15770"/>
    <cellStyle name="Millares [0] 2 3 8 3 2" xfId="15771"/>
    <cellStyle name="Millares [0] 2 3 8 4 2" xfId="15772"/>
    <cellStyle name="Millares [0] 2 3 9 5" xfId="15773"/>
    <cellStyle name="Millares [0] 2 3 9 2 4" xfId="15774"/>
    <cellStyle name="Millares [0] 2 3 9 2 2 2" xfId="15775"/>
    <cellStyle name="Millares [0] 2 3 9 2 3 2" xfId="15776"/>
    <cellStyle name="Millares [0] 2 3 9 3 2" xfId="15777"/>
    <cellStyle name="Millares [0] 2 3 9 4 2" xfId="15778"/>
    <cellStyle name="Millares [0] 2 4 12" xfId="15779"/>
    <cellStyle name="Millares [0] 2 4 10 2" xfId="15780"/>
    <cellStyle name="Millares [0] 2 4 11 2" xfId="15781"/>
    <cellStyle name="Millares [0] 2 4 2 10" xfId="15782"/>
    <cellStyle name="Millares [0] 2 4 2 2 9" xfId="15783"/>
    <cellStyle name="Millares [0] 2 4 2 2 2 6" xfId="15784"/>
    <cellStyle name="Millares [0] 2 4 2 2 2 2 5" xfId="15785"/>
    <cellStyle name="Millares [0] 2 4 2 2 2 2 2 4" xfId="15786"/>
    <cellStyle name="Millares [0] 2 4 2 2 2 2 2 2 2" xfId="15787"/>
    <cellStyle name="Millares [0] 2 4 2 2 2 2 2 3 2" xfId="15788"/>
    <cellStyle name="Millares [0] 2 4 2 2 2 2 3 2" xfId="15789"/>
    <cellStyle name="Millares [0] 2 4 2 2 2 2 4 2" xfId="15790"/>
    <cellStyle name="Millares [0] 2 4 2 2 2 3 4" xfId="15791"/>
    <cellStyle name="Millares [0] 2 4 2 2 2 3 2 2" xfId="15792"/>
    <cellStyle name="Millares [0] 2 4 2 2 2 3 3 2" xfId="15793"/>
    <cellStyle name="Millares [0] 2 4 2 2 2 4 2" xfId="15794"/>
    <cellStyle name="Millares [0] 2 4 2 2 2 5 2" xfId="15795"/>
    <cellStyle name="Millares [0] 2 4 2 2 3 5" xfId="15796"/>
    <cellStyle name="Millares [0] 2 4 2 2 3 2 4" xfId="15797"/>
    <cellStyle name="Millares [0] 2 4 2 2 3 2 2 2" xfId="15798"/>
    <cellStyle name="Millares [0] 2 4 2 2 3 2 3 2" xfId="15799"/>
    <cellStyle name="Millares [0] 2 4 2 2 3 3 2" xfId="15800"/>
    <cellStyle name="Millares [0] 2 4 2 2 3 4 2" xfId="15801"/>
    <cellStyle name="Millares [0] 2 4 2 2 4 5" xfId="15802"/>
    <cellStyle name="Millares [0] 2 4 2 2 4 2 4" xfId="15803"/>
    <cellStyle name="Millares [0] 2 4 2 2 4 2 2 2" xfId="15804"/>
    <cellStyle name="Millares [0] 2 4 2 2 4 2 3 2" xfId="15805"/>
    <cellStyle name="Millares [0] 2 4 2 2 4 3 2" xfId="15806"/>
    <cellStyle name="Millares [0] 2 4 2 2 4 4 2" xfId="15807"/>
    <cellStyle name="Millares [0] 2 4 2 2 5 5" xfId="15808"/>
    <cellStyle name="Millares [0] 2 4 2 2 5 2 4" xfId="15809"/>
    <cellStyle name="Millares [0] 2 4 2 2 5 2 2 2" xfId="15810"/>
    <cellStyle name="Millares [0] 2 4 2 2 5 2 3 2" xfId="15811"/>
    <cellStyle name="Millares [0] 2 4 2 2 5 3 2" xfId="15812"/>
    <cellStyle name="Millares [0] 2 4 2 2 5 4 2" xfId="15813"/>
    <cellStyle name="Millares [0] 2 4 2 2 6 4" xfId="15814"/>
    <cellStyle name="Millares [0] 2 4 2 2 6 2 2" xfId="15815"/>
    <cellStyle name="Millares [0] 2 4 2 2 6 3 2" xfId="15816"/>
    <cellStyle name="Millares [0] 2 4 2 2 7 2" xfId="15817"/>
    <cellStyle name="Millares [0] 2 4 2 2 8 2" xfId="15818"/>
    <cellStyle name="Millares [0] 2 4 2 3 6" xfId="15819"/>
    <cellStyle name="Millares [0] 2 4 2 3 2 5" xfId="15820"/>
    <cellStyle name="Millares [0] 2 4 2 3 2 2 4" xfId="15821"/>
    <cellStyle name="Millares [0] 2 4 2 3 2 2 2 2" xfId="15822"/>
    <cellStyle name="Millares [0] 2 4 2 3 2 2 3 2" xfId="15823"/>
    <cellStyle name="Millares [0] 2 4 2 3 2 3 2" xfId="15824"/>
    <cellStyle name="Millares [0] 2 4 2 3 2 4 2" xfId="15825"/>
    <cellStyle name="Millares [0] 2 4 2 3 3 4" xfId="15826"/>
    <cellStyle name="Millares [0] 2 4 2 3 3 2 2" xfId="15827"/>
    <cellStyle name="Millares [0] 2 4 2 3 3 3 2" xfId="15828"/>
    <cellStyle name="Millares [0] 2 4 2 3 4 2" xfId="15829"/>
    <cellStyle name="Millares [0] 2 4 2 3 5 2" xfId="15830"/>
    <cellStyle name="Millares [0] 2 4 2 4 5" xfId="15831"/>
    <cellStyle name="Millares [0] 2 4 2 4 2 4" xfId="15832"/>
    <cellStyle name="Millares [0] 2 4 2 4 2 2 2" xfId="15833"/>
    <cellStyle name="Millares [0] 2 4 2 4 2 3 2" xfId="15834"/>
    <cellStyle name="Millares [0] 2 4 2 4 3 2" xfId="15835"/>
    <cellStyle name="Millares [0] 2 4 2 4 4 2" xfId="15836"/>
    <cellStyle name="Millares [0] 2 4 2 5 5" xfId="15837"/>
    <cellStyle name="Millares [0] 2 4 2 5 2 4" xfId="15838"/>
    <cellStyle name="Millares [0] 2 4 2 5 2 2 2" xfId="15839"/>
    <cellStyle name="Millares [0] 2 4 2 5 2 3 2" xfId="15840"/>
    <cellStyle name="Millares [0] 2 4 2 5 3 2" xfId="15841"/>
    <cellStyle name="Millares [0] 2 4 2 5 4 2" xfId="15842"/>
    <cellStyle name="Millares [0] 2 4 2 6 5" xfId="15843"/>
    <cellStyle name="Millares [0] 2 4 2 6 2 4" xfId="15844"/>
    <cellStyle name="Millares [0] 2 4 2 6 2 2 2" xfId="15845"/>
    <cellStyle name="Millares [0] 2 4 2 6 2 3 2" xfId="15846"/>
    <cellStyle name="Millares [0] 2 4 2 6 3 2" xfId="15847"/>
    <cellStyle name="Millares [0] 2 4 2 6 4 2" xfId="15848"/>
    <cellStyle name="Millares [0] 2 4 2 7 4" xfId="15849"/>
    <cellStyle name="Millares [0] 2 4 2 7 2 2" xfId="15850"/>
    <cellStyle name="Millares [0] 2 4 2 7 3 2" xfId="15851"/>
    <cellStyle name="Millares [0] 2 4 2 8 2" xfId="15852"/>
    <cellStyle name="Millares [0] 2 4 2 9 2" xfId="15853"/>
    <cellStyle name="Millares [0] 2 4 3 9" xfId="15854"/>
    <cellStyle name="Millares [0] 2 4 3 2 6" xfId="15855"/>
    <cellStyle name="Millares [0] 2 4 3 2 2 5" xfId="15856"/>
    <cellStyle name="Millares [0] 2 4 3 2 2 2 4" xfId="15857"/>
    <cellStyle name="Millares [0] 2 4 3 2 2 2 2 2" xfId="15858"/>
    <cellStyle name="Millares [0] 2 4 3 2 2 2 3 2" xfId="15859"/>
    <cellStyle name="Millares [0] 2 4 3 2 2 3 2" xfId="15860"/>
    <cellStyle name="Millares [0] 2 4 3 2 2 4 2" xfId="15861"/>
    <cellStyle name="Millares [0] 2 4 3 2 3 4" xfId="15862"/>
    <cellStyle name="Millares [0] 2 4 3 2 3 2 2" xfId="15863"/>
    <cellStyle name="Millares [0] 2 4 3 2 3 3 2" xfId="15864"/>
    <cellStyle name="Millares [0] 2 4 3 2 4 2" xfId="15865"/>
    <cellStyle name="Millares [0] 2 4 3 2 5 2" xfId="15866"/>
    <cellStyle name="Millares [0] 2 4 3 3 5" xfId="15867"/>
    <cellStyle name="Millares [0] 2 4 3 3 2 4" xfId="15868"/>
    <cellStyle name="Millares [0] 2 4 3 3 2 2 2" xfId="15869"/>
    <cellStyle name="Millares [0] 2 4 3 3 2 3 2" xfId="15870"/>
    <cellStyle name="Millares [0] 2 4 3 3 3 2" xfId="15871"/>
    <cellStyle name="Millares [0] 2 4 3 3 4 2" xfId="15872"/>
    <cellStyle name="Millares [0] 2 4 3 4 5" xfId="15873"/>
    <cellStyle name="Millares [0] 2 4 3 4 2 4" xfId="15874"/>
    <cellStyle name="Millares [0] 2 4 3 4 2 2 2" xfId="15875"/>
    <cellStyle name="Millares [0] 2 4 3 4 2 3 2" xfId="15876"/>
    <cellStyle name="Millares [0] 2 4 3 4 3 2" xfId="15877"/>
    <cellStyle name="Millares [0] 2 4 3 4 4 2" xfId="15878"/>
    <cellStyle name="Millares [0] 2 4 3 5 5" xfId="15879"/>
    <cellStyle name="Millares [0] 2 4 3 5 2 4" xfId="15880"/>
    <cellStyle name="Millares [0] 2 4 3 5 2 2 2" xfId="15881"/>
    <cellStyle name="Millares [0] 2 4 3 5 2 3 2" xfId="15882"/>
    <cellStyle name="Millares [0] 2 4 3 5 3 2" xfId="15883"/>
    <cellStyle name="Millares [0] 2 4 3 5 4 2" xfId="15884"/>
    <cellStyle name="Millares [0] 2 4 3 6 4" xfId="15885"/>
    <cellStyle name="Millares [0] 2 4 3 6 2 2" xfId="15886"/>
    <cellStyle name="Millares [0] 2 4 3 6 3 2" xfId="15887"/>
    <cellStyle name="Millares [0] 2 4 3 7 2" xfId="15888"/>
    <cellStyle name="Millares [0] 2 4 3 8 2" xfId="15889"/>
    <cellStyle name="Millares [0] 2 4 4 7" xfId="15890"/>
    <cellStyle name="Millares [0] 2 4 4 2 5" xfId="15891"/>
    <cellStyle name="Millares [0] 2 4 4 2 2 4" xfId="15892"/>
    <cellStyle name="Millares [0] 2 4 4 2 2 2 2" xfId="15893"/>
    <cellStyle name="Millares [0] 2 4 4 2 2 3 2" xfId="15894"/>
    <cellStyle name="Millares [0] 2 4 4 2 3 2" xfId="15895"/>
    <cellStyle name="Millares [0] 2 4 4 2 4 2" xfId="15896"/>
    <cellStyle name="Millares [0] 2 4 4 3 5" xfId="15897"/>
    <cellStyle name="Millares [0] 2 4 4 3 2 4" xfId="15898"/>
    <cellStyle name="Millares [0] 2 4 4 3 2 2 2" xfId="15899"/>
    <cellStyle name="Millares [0] 2 4 4 3 2 3 2" xfId="15900"/>
    <cellStyle name="Millares [0] 2 4 4 3 3 2" xfId="15901"/>
    <cellStyle name="Millares [0] 2 4 4 3 4 2" xfId="15902"/>
    <cellStyle name="Millares [0] 2 4 4 4 4" xfId="15903"/>
    <cellStyle name="Millares [0] 2 4 4 4 2 2" xfId="15904"/>
    <cellStyle name="Millares [0] 2 4 4 4 3 2" xfId="15905"/>
    <cellStyle name="Millares [0] 2 4 4 5 2" xfId="15906"/>
    <cellStyle name="Millares [0] 2 4 4 6 2" xfId="15907"/>
    <cellStyle name="Millares [0] 2 4 5 5" xfId="15908"/>
    <cellStyle name="Millares [0] 2 4 5 2 4" xfId="15909"/>
    <cellStyle name="Millares [0] 2 4 5 2 2 2" xfId="15910"/>
    <cellStyle name="Millares [0] 2 4 5 2 3 2" xfId="15911"/>
    <cellStyle name="Millares [0] 2 4 5 3 2" xfId="15912"/>
    <cellStyle name="Millares [0] 2 4 5 4 2" xfId="15913"/>
    <cellStyle name="Millares [0] 2 4 6 5" xfId="15914"/>
    <cellStyle name="Millares [0] 2 4 6 2 4" xfId="15915"/>
    <cellStyle name="Millares [0] 2 4 6 2 2 2" xfId="15916"/>
    <cellStyle name="Millares [0] 2 4 6 2 3 2" xfId="15917"/>
    <cellStyle name="Millares [0] 2 4 6 3 2" xfId="15918"/>
    <cellStyle name="Millares [0] 2 4 6 4 2" xfId="15919"/>
    <cellStyle name="Millares [0] 2 4 7 5" xfId="15920"/>
    <cellStyle name="Millares [0] 2 4 7 2 4" xfId="15921"/>
    <cellStyle name="Millares [0] 2 4 7 2 2 2" xfId="15922"/>
    <cellStyle name="Millares [0] 2 4 7 2 3 2" xfId="15923"/>
    <cellStyle name="Millares [0] 2 4 7 3 2" xfId="15924"/>
    <cellStyle name="Millares [0] 2 4 7 4 2" xfId="15925"/>
    <cellStyle name="Millares [0] 2 4 8 5" xfId="15926"/>
    <cellStyle name="Millares [0] 2 4 8 2 4" xfId="15927"/>
    <cellStyle name="Millares [0] 2 4 8 2 2 2" xfId="15928"/>
    <cellStyle name="Millares [0] 2 4 8 2 3 2" xfId="15929"/>
    <cellStyle name="Millares [0] 2 4 8 3 2" xfId="15930"/>
    <cellStyle name="Millares [0] 2 4 8 4 2" xfId="15931"/>
    <cellStyle name="Millares [0] 2 4 9 4" xfId="15932"/>
    <cellStyle name="Millares [0] 2 4 9 2 2" xfId="15933"/>
    <cellStyle name="Millares [0] 2 4 9 3 2" xfId="15934"/>
    <cellStyle name="Millares [0] 2 5 10" xfId="15935"/>
    <cellStyle name="Millares [0] 2 5 2 9" xfId="15936"/>
    <cellStyle name="Millares [0] 2 5 2 2 6" xfId="15937"/>
    <cellStyle name="Millares [0] 2 5 2 2 2 5" xfId="15938"/>
    <cellStyle name="Millares [0] 2 5 2 2 2 2 4" xfId="15939"/>
    <cellStyle name="Millares [0] 2 5 2 2 2 2 2 2" xfId="15940"/>
    <cellStyle name="Millares [0] 2 5 2 2 2 2 3 2" xfId="15941"/>
    <cellStyle name="Millares [0] 2 5 2 2 2 3 2" xfId="15942"/>
    <cellStyle name="Millares [0] 2 5 2 2 2 4 2" xfId="15943"/>
    <cellStyle name="Millares [0] 2 5 2 2 3 4" xfId="15944"/>
    <cellStyle name="Millares [0] 2 5 2 2 3 2 2" xfId="15945"/>
    <cellStyle name="Millares [0] 2 5 2 2 3 3 2" xfId="15946"/>
    <cellStyle name="Millares [0] 2 5 2 2 4 2" xfId="15947"/>
    <cellStyle name="Millares [0] 2 5 2 2 5 2" xfId="15948"/>
    <cellStyle name="Millares [0] 2 5 2 3 5" xfId="15949"/>
    <cellStyle name="Millares [0] 2 5 2 3 2 4" xfId="15950"/>
    <cellStyle name="Millares [0] 2 5 2 3 2 2 2" xfId="15951"/>
    <cellStyle name="Millares [0] 2 5 2 3 2 3 2" xfId="15952"/>
    <cellStyle name="Millares [0] 2 5 2 3 3 2" xfId="15953"/>
    <cellStyle name="Millares [0] 2 5 2 3 4 2" xfId="15954"/>
    <cellStyle name="Millares [0] 2 5 2 4 5" xfId="15955"/>
    <cellStyle name="Millares [0] 2 5 2 4 2 4" xfId="15956"/>
    <cellStyle name="Millares [0] 2 5 2 4 2 2 2" xfId="15957"/>
    <cellStyle name="Millares [0] 2 5 2 4 2 3 2" xfId="15958"/>
    <cellStyle name="Millares [0] 2 5 2 4 3 2" xfId="15959"/>
    <cellStyle name="Millares [0] 2 5 2 4 4 2" xfId="15960"/>
    <cellStyle name="Millares [0] 2 5 2 5 5" xfId="15961"/>
    <cellStyle name="Millares [0] 2 5 2 5 2 4" xfId="15962"/>
    <cellStyle name="Millares [0] 2 5 2 5 2 2 2" xfId="15963"/>
    <cellStyle name="Millares [0] 2 5 2 5 2 3 2" xfId="15964"/>
    <cellStyle name="Millares [0] 2 5 2 5 3 2" xfId="15965"/>
    <cellStyle name="Millares [0] 2 5 2 5 4 2" xfId="15966"/>
    <cellStyle name="Millares [0] 2 5 2 6 4" xfId="15967"/>
    <cellStyle name="Millares [0] 2 5 2 6 2 2" xfId="15968"/>
    <cellStyle name="Millares [0] 2 5 2 6 3 2" xfId="15969"/>
    <cellStyle name="Millares [0] 2 5 2 7 2" xfId="15970"/>
    <cellStyle name="Millares [0] 2 5 2 8 2" xfId="15971"/>
    <cellStyle name="Millares [0] 2 5 3 6" xfId="15972"/>
    <cellStyle name="Millares [0] 2 5 3 2 5" xfId="15973"/>
    <cellStyle name="Millares [0] 2 5 3 2 2 4" xfId="15974"/>
    <cellStyle name="Millares [0] 2 5 3 2 2 2 2" xfId="15975"/>
    <cellStyle name="Millares [0] 2 5 3 2 2 3 2" xfId="15976"/>
    <cellStyle name="Millares [0] 2 5 3 2 3 2" xfId="15977"/>
    <cellStyle name="Millares [0] 2 5 3 2 4 2" xfId="15978"/>
    <cellStyle name="Millares [0] 2 5 3 3 4" xfId="15979"/>
    <cellStyle name="Millares [0] 2 5 3 3 2 2" xfId="15980"/>
    <cellStyle name="Millares [0] 2 5 3 3 3 2" xfId="15981"/>
    <cellStyle name="Millares [0] 2 5 3 4 2" xfId="15982"/>
    <cellStyle name="Millares [0] 2 5 3 5 2" xfId="15983"/>
    <cellStyle name="Millares [0] 2 5 4 5" xfId="15984"/>
    <cellStyle name="Millares [0] 2 5 4 2 4" xfId="15985"/>
    <cellStyle name="Millares [0] 2 5 4 2 2 2" xfId="15986"/>
    <cellStyle name="Millares [0] 2 5 4 2 3 2" xfId="15987"/>
    <cellStyle name="Millares [0] 2 5 4 3 2" xfId="15988"/>
    <cellStyle name="Millares [0] 2 5 4 4 2" xfId="15989"/>
    <cellStyle name="Millares [0] 2 5 5 5" xfId="15990"/>
    <cellStyle name="Millares [0] 2 5 5 2 4" xfId="15991"/>
    <cellStyle name="Millares [0] 2 5 5 2 2 2" xfId="15992"/>
    <cellStyle name="Millares [0] 2 5 5 2 3 2" xfId="15993"/>
    <cellStyle name="Millares [0] 2 5 5 3 2" xfId="15994"/>
    <cellStyle name="Millares [0] 2 5 5 4 2" xfId="15995"/>
    <cellStyle name="Millares [0] 2 5 6 5" xfId="15996"/>
    <cellStyle name="Millares [0] 2 5 6 2 4" xfId="15997"/>
    <cellStyle name="Millares [0] 2 5 6 2 2 2" xfId="15998"/>
    <cellStyle name="Millares [0] 2 5 6 2 3 2" xfId="15999"/>
    <cellStyle name="Millares [0] 2 5 6 3 2" xfId="16000"/>
    <cellStyle name="Millares [0] 2 5 6 4 2" xfId="16001"/>
    <cellStyle name="Millares [0] 2 5 7 4" xfId="16002"/>
    <cellStyle name="Millares [0] 2 5 7 2 2" xfId="16003"/>
    <cellStyle name="Millares [0] 2 5 7 3 2" xfId="16004"/>
    <cellStyle name="Millares [0] 2 5 8 2" xfId="16005"/>
    <cellStyle name="Millares [0] 2 5 9 2" xfId="16006"/>
    <cellStyle name="Millares [0] 2 6 10" xfId="16007"/>
    <cellStyle name="Millares [0] 2 6 2 9" xfId="16008"/>
    <cellStyle name="Millares [0] 2 6 2 2 6" xfId="16009"/>
    <cellStyle name="Millares [0] 2 6 2 2 2 5" xfId="16010"/>
    <cellStyle name="Millares [0] 2 6 2 2 2 2 4" xfId="16011"/>
    <cellStyle name="Millares [0] 2 6 2 2 2 2 2 2" xfId="16012"/>
    <cellStyle name="Millares [0] 2 6 2 2 2 2 3 2" xfId="16013"/>
    <cellStyle name="Millares [0] 2 6 2 2 2 3 2" xfId="16014"/>
    <cellStyle name="Millares [0] 2 6 2 2 2 4 2" xfId="16015"/>
    <cellStyle name="Millares [0] 2 6 2 2 3 4" xfId="16016"/>
    <cellStyle name="Millares [0] 2 6 2 2 3 2 2" xfId="16017"/>
    <cellStyle name="Millares [0] 2 6 2 2 3 3 2" xfId="16018"/>
    <cellStyle name="Millares [0] 2 6 2 2 4 2" xfId="16019"/>
    <cellStyle name="Millares [0] 2 6 2 2 5 2" xfId="16020"/>
    <cellStyle name="Millares [0] 2 6 2 3 5" xfId="16021"/>
    <cellStyle name="Millares [0] 2 6 2 3 2 4" xfId="16022"/>
    <cellStyle name="Millares [0] 2 6 2 3 2 2 2" xfId="16023"/>
    <cellStyle name="Millares [0] 2 6 2 3 2 3 2" xfId="16024"/>
    <cellStyle name="Millares [0] 2 6 2 3 3 2" xfId="16025"/>
    <cellStyle name="Millares [0] 2 6 2 3 4 2" xfId="16026"/>
    <cellStyle name="Millares [0] 2 6 2 4 5" xfId="16027"/>
    <cellStyle name="Millares [0] 2 6 2 4 2 4" xfId="16028"/>
    <cellStyle name="Millares [0] 2 6 2 4 2 2 2" xfId="16029"/>
    <cellStyle name="Millares [0] 2 6 2 4 2 3 2" xfId="16030"/>
    <cellStyle name="Millares [0] 2 6 2 4 3 2" xfId="16031"/>
    <cellStyle name="Millares [0] 2 6 2 4 4 2" xfId="16032"/>
    <cellStyle name="Millares [0] 2 6 2 5 5" xfId="16033"/>
    <cellStyle name="Millares [0] 2 6 2 5 2 4" xfId="16034"/>
    <cellStyle name="Millares [0] 2 6 2 5 2 2 2" xfId="16035"/>
    <cellStyle name="Millares [0] 2 6 2 5 2 3 2" xfId="16036"/>
    <cellStyle name="Millares [0] 2 6 2 5 3 2" xfId="16037"/>
    <cellStyle name="Millares [0] 2 6 2 5 4 2" xfId="16038"/>
    <cellStyle name="Millares [0] 2 6 2 6 4" xfId="16039"/>
    <cellStyle name="Millares [0] 2 6 2 6 2 2" xfId="16040"/>
    <cellStyle name="Millares [0] 2 6 2 6 3 2" xfId="16041"/>
    <cellStyle name="Millares [0] 2 6 2 7 2" xfId="16042"/>
    <cellStyle name="Millares [0] 2 6 2 8 2" xfId="16043"/>
    <cellStyle name="Millares [0] 2 6 3 6" xfId="16044"/>
    <cellStyle name="Millares [0] 2 6 3 2 5" xfId="16045"/>
    <cellStyle name="Millares [0] 2 6 3 2 2 4" xfId="16046"/>
    <cellStyle name="Millares [0] 2 6 3 2 2 2 2" xfId="16047"/>
    <cellStyle name="Millares [0] 2 6 3 2 2 3 2" xfId="16048"/>
    <cellStyle name="Millares [0] 2 6 3 2 3 2" xfId="16049"/>
    <cellStyle name="Millares [0] 2 6 3 2 4 2" xfId="16050"/>
    <cellStyle name="Millares [0] 2 6 3 3 4" xfId="16051"/>
    <cellStyle name="Millares [0] 2 6 3 3 2 2" xfId="16052"/>
    <cellStyle name="Millares [0] 2 6 3 3 3 2" xfId="16053"/>
    <cellStyle name="Millares [0] 2 6 3 4 2" xfId="16054"/>
    <cellStyle name="Millares [0] 2 6 3 5 2" xfId="16055"/>
    <cellStyle name="Millares [0] 2 6 4 5" xfId="16056"/>
    <cellStyle name="Millares [0] 2 6 4 2 4" xfId="16057"/>
    <cellStyle name="Millares [0] 2 6 4 2 2 2" xfId="16058"/>
    <cellStyle name="Millares [0] 2 6 4 2 3 2" xfId="16059"/>
    <cellStyle name="Millares [0] 2 6 4 3 2" xfId="16060"/>
    <cellStyle name="Millares [0] 2 6 4 4 2" xfId="16061"/>
    <cellStyle name="Millares [0] 2 6 5 5" xfId="16062"/>
    <cellStyle name="Millares [0] 2 6 5 2 4" xfId="16063"/>
    <cellStyle name="Millares [0] 2 6 5 2 2 2" xfId="16064"/>
    <cellStyle name="Millares [0] 2 6 5 2 3 2" xfId="16065"/>
    <cellStyle name="Millares [0] 2 6 5 3 2" xfId="16066"/>
    <cellStyle name="Millares [0] 2 6 5 4 2" xfId="16067"/>
    <cellStyle name="Millares [0] 2 6 6 5" xfId="16068"/>
    <cellStyle name="Millares [0] 2 6 6 2 4" xfId="16069"/>
    <cellStyle name="Millares [0] 2 6 6 2 2 2" xfId="16070"/>
    <cellStyle name="Millares [0] 2 6 6 2 3 2" xfId="16071"/>
    <cellStyle name="Millares [0] 2 6 6 3 2" xfId="16072"/>
    <cellStyle name="Millares [0] 2 6 6 4 2" xfId="16073"/>
    <cellStyle name="Millares [0] 2 6 7 4" xfId="16074"/>
    <cellStyle name="Millares [0] 2 6 7 2 2" xfId="16075"/>
    <cellStyle name="Millares [0] 2 6 7 3 2" xfId="16076"/>
    <cellStyle name="Millares [0] 2 6 8 2" xfId="16077"/>
    <cellStyle name="Millares [0] 2 6 9 2" xfId="16078"/>
    <cellStyle name="Millares [0] 2 7 9" xfId="16079"/>
    <cellStyle name="Millares [0] 2 7 2 6" xfId="16080"/>
    <cellStyle name="Millares [0] 2 7 2 2 5" xfId="16081"/>
    <cellStyle name="Millares [0] 2 7 2 2 2 4" xfId="16082"/>
    <cellStyle name="Millares [0] 2 7 2 2 2 2 2" xfId="16083"/>
    <cellStyle name="Millares [0] 2 7 2 2 2 3 2" xfId="16084"/>
    <cellStyle name="Millares [0] 2 7 2 2 3 2" xfId="16085"/>
    <cellStyle name="Millares [0] 2 7 2 2 4 2" xfId="16086"/>
    <cellStyle name="Millares [0] 2 7 2 3 4" xfId="16087"/>
    <cellStyle name="Millares [0] 2 7 2 3 2 2" xfId="16088"/>
    <cellStyle name="Millares [0] 2 7 2 3 3 2" xfId="16089"/>
    <cellStyle name="Millares [0] 2 7 2 4 2" xfId="16090"/>
    <cellStyle name="Millares [0] 2 7 2 5 2" xfId="16091"/>
    <cellStyle name="Millares [0] 2 7 3 5" xfId="16092"/>
    <cellStyle name="Millares [0] 2 7 3 2 4" xfId="16093"/>
    <cellStyle name="Millares [0] 2 7 3 2 2 2" xfId="16094"/>
    <cellStyle name="Millares [0] 2 7 3 2 3 2" xfId="16095"/>
    <cellStyle name="Millares [0] 2 7 3 3 2" xfId="16096"/>
    <cellStyle name="Millares [0] 2 7 3 4 2" xfId="16097"/>
    <cellStyle name="Millares [0] 2 7 4 5" xfId="16098"/>
    <cellStyle name="Millares [0] 2 7 4 2 4" xfId="16099"/>
    <cellStyle name="Millares [0] 2 7 4 2 2 2" xfId="16100"/>
    <cellStyle name="Millares [0] 2 7 4 2 3 2" xfId="16101"/>
    <cellStyle name="Millares [0] 2 7 4 3 2" xfId="16102"/>
    <cellStyle name="Millares [0] 2 7 4 4 2" xfId="16103"/>
    <cellStyle name="Millares [0] 2 7 5 5" xfId="16104"/>
    <cellStyle name="Millares [0] 2 7 5 2 4" xfId="16105"/>
    <cellStyle name="Millares [0] 2 7 5 2 2 2" xfId="16106"/>
    <cellStyle name="Millares [0] 2 7 5 2 3 2" xfId="16107"/>
    <cellStyle name="Millares [0] 2 7 5 3 2" xfId="16108"/>
    <cellStyle name="Millares [0] 2 7 5 4 2" xfId="16109"/>
    <cellStyle name="Millares [0] 2 7 6 4" xfId="16110"/>
    <cellStyle name="Millares [0] 2 7 6 2 2" xfId="16111"/>
    <cellStyle name="Millares [0] 2 7 6 3 2" xfId="16112"/>
    <cellStyle name="Millares [0] 2 7 7 2" xfId="16113"/>
    <cellStyle name="Millares [0] 2 7 8 2" xfId="16114"/>
    <cellStyle name="Millares [0] 2 8 7" xfId="16115"/>
    <cellStyle name="Millares [0] 2 8 2 5" xfId="16116"/>
    <cellStyle name="Millares [0] 2 8 2 2 4" xfId="16117"/>
    <cellStyle name="Millares [0] 2 8 2 2 2 2" xfId="16118"/>
    <cellStyle name="Millares [0] 2 8 2 2 3 2" xfId="16119"/>
    <cellStyle name="Millares [0] 2 8 2 3 2" xfId="16120"/>
    <cellStyle name="Millares [0] 2 8 2 4 2" xfId="16121"/>
    <cellStyle name="Millares [0] 2 8 3 5" xfId="16122"/>
    <cellStyle name="Millares [0] 2 8 3 2 4" xfId="16123"/>
    <cellStyle name="Millares [0] 2 8 3 2 2 2" xfId="16124"/>
    <cellStyle name="Millares [0] 2 8 3 2 3 2" xfId="16125"/>
    <cellStyle name="Millares [0] 2 8 3 3 2" xfId="16126"/>
    <cellStyle name="Millares [0] 2 8 3 4 2" xfId="16127"/>
    <cellStyle name="Millares [0] 2 8 4 4" xfId="16128"/>
    <cellStyle name="Millares [0] 2 8 4 2 2" xfId="16129"/>
    <cellStyle name="Millares [0] 2 8 4 3 2" xfId="16130"/>
    <cellStyle name="Millares [0] 2 8 5 2" xfId="16131"/>
    <cellStyle name="Millares [0] 2 8 6 2" xfId="16132"/>
    <cellStyle name="Millares [0] 2 9 5" xfId="16133"/>
    <cellStyle name="Millares [0] 2 9 2 4" xfId="16134"/>
    <cellStyle name="Millares [0] 2 9 2 2 2" xfId="16135"/>
    <cellStyle name="Millares [0] 2 9 2 3 2" xfId="16136"/>
    <cellStyle name="Millares [0] 2 9 3 2" xfId="16137"/>
    <cellStyle name="Millares [0] 2 9 4 2" xfId="16138"/>
    <cellStyle name="Millares [0] 3 8" xfId="16139"/>
    <cellStyle name="Millares [0] 3 2 10" xfId="16140"/>
    <cellStyle name="Millares [0] 3 2 2 11" xfId="16141"/>
    <cellStyle name="Millares [0] 3 2 2 10 2" xfId="16142"/>
    <cellStyle name="Millares [0] 3 2 2 2 10" xfId="16143"/>
    <cellStyle name="Millares [0] 3 2 2 2 2 9" xfId="16144"/>
    <cellStyle name="Millares [0] 3 2 2 2 2 2 6" xfId="16145"/>
    <cellStyle name="Millares [0] 3 2 2 2 2 2 2 5" xfId="16146"/>
    <cellStyle name="Millares [0] 3 2 2 2 2 2 2 2 4" xfId="16147"/>
    <cellStyle name="Millares [0] 3 2 2 2 2 2 2 2 2 2" xfId="16148"/>
    <cellStyle name="Millares [0] 3 2 2 2 2 2 2 2 3 2" xfId="16149"/>
    <cellStyle name="Millares [0] 3 2 2 2 2 2 2 3 2" xfId="16150"/>
    <cellStyle name="Millares [0] 3 2 2 2 2 2 2 4 2" xfId="16151"/>
    <cellStyle name="Millares [0] 3 2 2 2 2 2 3 4" xfId="16152"/>
    <cellStyle name="Millares [0] 3 2 2 2 2 2 3 2 2" xfId="16153"/>
    <cellStyle name="Millares [0] 3 2 2 2 2 2 3 3 2" xfId="16154"/>
    <cellStyle name="Millares [0] 3 2 2 2 2 2 4 2" xfId="16155"/>
    <cellStyle name="Millares [0] 3 2 2 2 2 2 5 2" xfId="16156"/>
    <cellStyle name="Millares [0] 3 2 2 2 2 3 5" xfId="16157"/>
    <cellStyle name="Millares [0] 3 2 2 2 2 3 2 4" xfId="16158"/>
    <cellStyle name="Millares [0] 3 2 2 2 2 3 2 2 2" xfId="16159"/>
    <cellStyle name="Millares [0] 3 2 2 2 2 3 2 3 2" xfId="16160"/>
    <cellStyle name="Millares [0] 3 2 2 2 2 3 3 2" xfId="16161"/>
    <cellStyle name="Millares [0] 3 2 2 2 2 3 4 2" xfId="16162"/>
    <cellStyle name="Millares [0] 3 2 2 2 2 4 5" xfId="16163"/>
    <cellStyle name="Millares [0] 3 2 2 2 2 4 2 4" xfId="16164"/>
    <cellStyle name="Millares [0] 3 2 2 2 2 4 2 2 2" xfId="16165"/>
    <cellStyle name="Millares [0] 3 2 2 2 2 4 2 3 2" xfId="16166"/>
    <cellStyle name="Millares [0] 3 2 2 2 2 4 3 2" xfId="16167"/>
    <cellStyle name="Millares [0] 3 2 2 2 2 4 4 2" xfId="16168"/>
    <cellStyle name="Millares [0] 3 2 2 2 2 5 5" xfId="16169"/>
    <cellStyle name="Millares [0] 3 2 2 2 2 5 2 4" xfId="16170"/>
    <cellStyle name="Millares [0] 3 2 2 2 2 5 2 2 2" xfId="16171"/>
    <cellStyle name="Millares [0] 3 2 2 2 2 5 2 3 2" xfId="16172"/>
    <cellStyle name="Millares [0] 3 2 2 2 2 5 3 2" xfId="16173"/>
    <cellStyle name="Millares [0] 3 2 2 2 2 5 4 2" xfId="16174"/>
    <cellStyle name="Millares [0] 3 2 2 2 2 6 4" xfId="16175"/>
    <cellStyle name="Millares [0] 3 2 2 2 2 6 2 2" xfId="16176"/>
    <cellStyle name="Millares [0] 3 2 2 2 2 6 3 2" xfId="16177"/>
    <cellStyle name="Millares [0] 3 2 2 2 2 7 2" xfId="16178"/>
    <cellStyle name="Millares [0] 3 2 2 2 2 8 2" xfId="16179"/>
    <cellStyle name="Millares [0] 3 2 2 2 3 6" xfId="16180"/>
    <cellStyle name="Millares [0] 3 2 2 2 3 2 5" xfId="16181"/>
    <cellStyle name="Millares [0] 3 2 2 2 3 2 2 4" xfId="16182"/>
    <cellStyle name="Millares [0] 3 2 2 2 3 2 2 2 2" xfId="16183"/>
    <cellStyle name="Millares [0] 3 2 2 2 3 2 2 3 2" xfId="16184"/>
    <cellStyle name="Millares [0] 3 2 2 2 3 2 3 2" xfId="16185"/>
    <cellStyle name="Millares [0] 3 2 2 2 3 2 4 2" xfId="16186"/>
    <cellStyle name="Millares [0] 3 2 2 2 3 3 4" xfId="16187"/>
    <cellStyle name="Millares [0] 3 2 2 2 3 3 2 2" xfId="16188"/>
    <cellStyle name="Millares [0] 3 2 2 2 3 3 3 2" xfId="16189"/>
    <cellStyle name="Millares [0] 3 2 2 2 3 4 2" xfId="16190"/>
    <cellStyle name="Millares [0] 3 2 2 2 3 5 2" xfId="16191"/>
    <cellStyle name="Millares [0] 3 2 2 2 4 5" xfId="16192"/>
    <cellStyle name="Millares [0] 3 2 2 2 4 2 4" xfId="16193"/>
    <cellStyle name="Millares [0] 3 2 2 2 4 2 2 2" xfId="16194"/>
    <cellStyle name="Millares [0] 3 2 2 2 4 2 3 2" xfId="16195"/>
    <cellStyle name="Millares [0] 3 2 2 2 4 3 2" xfId="16196"/>
    <cellStyle name="Millares [0] 3 2 2 2 4 4 2" xfId="16197"/>
    <cellStyle name="Millares [0] 3 2 2 2 5 5" xfId="16198"/>
    <cellStyle name="Millares [0] 3 2 2 2 5 2 4" xfId="16199"/>
    <cellStyle name="Millares [0] 3 2 2 2 5 2 2 2" xfId="16200"/>
    <cellStyle name="Millares [0] 3 2 2 2 5 2 3 2" xfId="16201"/>
    <cellStyle name="Millares [0] 3 2 2 2 5 3 2" xfId="16202"/>
    <cellStyle name="Millares [0] 3 2 2 2 5 4 2" xfId="16203"/>
    <cellStyle name="Millares [0] 3 2 2 2 6 5" xfId="16204"/>
    <cellStyle name="Millares [0] 3 2 2 2 6 2 4" xfId="16205"/>
    <cellStyle name="Millares [0] 3 2 2 2 6 2 2 2" xfId="16206"/>
    <cellStyle name="Millares [0] 3 2 2 2 6 2 3 2" xfId="16207"/>
    <cellStyle name="Millares [0] 3 2 2 2 6 3 2" xfId="16208"/>
    <cellStyle name="Millares [0] 3 2 2 2 6 4 2" xfId="16209"/>
    <cellStyle name="Millares [0] 3 2 2 2 7 4" xfId="16210"/>
    <cellStyle name="Millares [0] 3 2 2 2 7 2 2" xfId="16211"/>
    <cellStyle name="Millares [0] 3 2 2 2 7 3 2" xfId="16212"/>
    <cellStyle name="Millares [0] 3 2 2 2 8 2" xfId="16213"/>
    <cellStyle name="Millares [0] 3 2 2 2 9 2" xfId="16214"/>
    <cellStyle name="Millares [0] 3 2 2 3 9" xfId="16215"/>
    <cellStyle name="Millares [0] 3 2 2 3 2 6" xfId="16216"/>
    <cellStyle name="Millares [0] 3 2 2 3 2 2 5" xfId="16217"/>
    <cellStyle name="Millares [0] 3 2 2 3 2 2 2 4" xfId="16218"/>
    <cellStyle name="Millares [0] 3 2 2 3 2 2 2 2 2" xfId="16219"/>
    <cellStyle name="Millares [0] 3 2 2 3 2 2 2 3 2" xfId="16220"/>
    <cellStyle name="Millares [0] 3 2 2 3 2 2 3 2" xfId="16221"/>
    <cellStyle name="Millares [0] 3 2 2 3 2 2 4 2" xfId="16222"/>
    <cellStyle name="Millares [0] 3 2 2 3 2 3 4" xfId="16223"/>
    <cellStyle name="Millares [0] 3 2 2 3 2 3 2 2" xfId="16224"/>
    <cellStyle name="Millares [0] 3 2 2 3 2 3 3 2" xfId="16225"/>
    <cellStyle name="Millares [0] 3 2 2 3 2 4 2" xfId="16226"/>
    <cellStyle name="Millares [0] 3 2 2 3 2 5 2" xfId="16227"/>
    <cellStyle name="Millares [0] 3 2 2 3 3 5" xfId="16228"/>
    <cellStyle name="Millares [0] 3 2 2 3 3 2 4" xfId="16229"/>
    <cellStyle name="Millares [0] 3 2 2 3 3 2 2 2" xfId="16230"/>
    <cellStyle name="Millares [0] 3 2 2 3 3 2 3 2" xfId="16231"/>
    <cellStyle name="Millares [0] 3 2 2 3 3 3 2" xfId="16232"/>
    <cellStyle name="Millares [0] 3 2 2 3 3 4 2" xfId="16233"/>
    <cellStyle name="Millares [0] 3 2 2 3 4 5" xfId="16234"/>
    <cellStyle name="Millares [0] 3 2 2 3 4 2 4" xfId="16235"/>
    <cellStyle name="Millares [0] 3 2 2 3 4 2 2 2" xfId="16236"/>
    <cellStyle name="Millares [0] 3 2 2 3 4 2 3 2" xfId="16237"/>
    <cellStyle name="Millares [0] 3 2 2 3 4 3 2" xfId="16238"/>
    <cellStyle name="Millares [0] 3 2 2 3 4 4 2" xfId="16239"/>
    <cellStyle name="Millares [0] 3 2 2 3 5 5" xfId="16240"/>
    <cellStyle name="Millares [0] 3 2 2 3 5 2 4" xfId="16241"/>
    <cellStyle name="Millares [0] 3 2 2 3 5 2 2 2" xfId="16242"/>
    <cellStyle name="Millares [0] 3 2 2 3 5 2 3 2" xfId="16243"/>
    <cellStyle name="Millares [0] 3 2 2 3 5 3 2" xfId="16244"/>
    <cellStyle name="Millares [0] 3 2 2 3 5 4 2" xfId="16245"/>
    <cellStyle name="Millares [0] 3 2 2 3 6 4" xfId="16246"/>
    <cellStyle name="Millares [0] 3 2 2 3 6 2 2" xfId="16247"/>
    <cellStyle name="Millares [0] 3 2 2 3 6 3 2" xfId="16248"/>
    <cellStyle name="Millares [0] 3 2 2 3 7 2" xfId="16249"/>
    <cellStyle name="Millares [0] 3 2 2 3 8 2" xfId="16250"/>
    <cellStyle name="Millares [0] 3 2 2 4 6" xfId="16251"/>
    <cellStyle name="Millares [0] 3 2 2 4 2 5" xfId="16252"/>
    <cellStyle name="Millares [0] 3 2 2 4 2 2 4" xfId="16253"/>
    <cellStyle name="Millares [0] 3 2 2 4 2 2 2 2" xfId="16254"/>
    <cellStyle name="Millares [0] 3 2 2 4 2 2 3 2" xfId="16255"/>
    <cellStyle name="Millares [0] 3 2 2 4 2 3 2" xfId="16256"/>
    <cellStyle name="Millares [0] 3 2 2 4 2 4 2" xfId="16257"/>
    <cellStyle name="Millares [0] 3 2 2 4 3 4" xfId="16258"/>
    <cellStyle name="Millares [0] 3 2 2 4 3 2 2" xfId="16259"/>
    <cellStyle name="Millares [0] 3 2 2 4 3 3 2" xfId="16260"/>
    <cellStyle name="Millares [0] 3 2 2 4 4 2" xfId="16261"/>
    <cellStyle name="Millares [0] 3 2 2 4 5 2" xfId="16262"/>
    <cellStyle name="Millares [0] 3 2 2 5 5" xfId="16263"/>
    <cellStyle name="Millares [0] 3 2 2 5 2 4" xfId="16264"/>
    <cellStyle name="Millares [0] 3 2 2 5 2 2 2" xfId="16265"/>
    <cellStyle name="Millares [0] 3 2 2 5 2 3 2" xfId="16266"/>
    <cellStyle name="Millares [0] 3 2 2 5 3 2" xfId="16267"/>
    <cellStyle name="Millares [0] 3 2 2 5 4 2" xfId="16268"/>
    <cellStyle name="Millares [0] 3 2 2 6 5" xfId="16269"/>
    <cellStyle name="Millares [0] 3 2 2 6 2 4" xfId="16270"/>
    <cellStyle name="Millares [0] 3 2 2 6 2 2 2" xfId="16271"/>
    <cellStyle name="Millares [0] 3 2 2 6 2 3 2" xfId="16272"/>
    <cellStyle name="Millares [0] 3 2 2 6 3 2" xfId="16273"/>
    <cellStyle name="Millares [0] 3 2 2 6 4 2" xfId="16274"/>
    <cellStyle name="Millares [0] 3 2 2 7 5" xfId="16275"/>
    <cellStyle name="Millares [0] 3 2 2 7 2 4" xfId="16276"/>
    <cellStyle name="Millares [0] 3 2 2 7 2 2 2" xfId="16277"/>
    <cellStyle name="Millares [0] 3 2 2 7 2 3 2" xfId="16278"/>
    <cellStyle name="Millares [0] 3 2 2 7 3 2" xfId="16279"/>
    <cellStyle name="Millares [0] 3 2 2 7 4 2" xfId="16280"/>
    <cellStyle name="Millares [0] 3 2 2 8 4" xfId="16281"/>
    <cellStyle name="Millares [0] 3 2 2 8 2 2" xfId="16282"/>
    <cellStyle name="Millares [0] 3 2 2 8 3 2" xfId="16283"/>
    <cellStyle name="Millares [0] 3 2 2 9 2" xfId="16284"/>
    <cellStyle name="Millares [0] 3 2 3 11" xfId="16285"/>
    <cellStyle name="Millares [0] 3 2 3 10 2" xfId="16286"/>
    <cellStyle name="Millares [0] 3 2 3 2 10" xfId="16287"/>
    <cellStyle name="Millares [0] 3 2 3 2 2 9" xfId="16288"/>
    <cellStyle name="Millares [0] 3 2 3 2 2 2 6" xfId="16289"/>
    <cellStyle name="Millares [0] 3 2 3 2 2 2 2 5" xfId="16290"/>
    <cellStyle name="Millares [0] 3 2 3 2 2 2 2 2 4" xfId="16291"/>
    <cellStyle name="Millares [0] 3 2 3 2 2 2 2 2 2 2" xfId="16292"/>
    <cellStyle name="Millares [0] 3 2 3 2 2 2 2 2 3 2" xfId="16293"/>
    <cellStyle name="Millares [0] 3 2 3 2 2 2 2 3 2" xfId="16294"/>
    <cellStyle name="Millares [0] 3 2 3 2 2 2 2 4 2" xfId="16295"/>
    <cellStyle name="Millares [0] 3 2 3 2 2 2 3 4" xfId="16296"/>
    <cellStyle name="Millares [0] 3 2 3 2 2 2 3 2 2" xfId="16297"/>
    <cellStyle name="Millares [0] 3 2 3 2 2 2 3 3 2" xfId="16298"/>
    <cellStyle name="Millares [0] 3 2 3 2 2 2 4 2" xfId="16299"/>
    <cellStyle name="Millares [0] 3 2 3 2 2 2 5 2" xfId="16300"/>
    <cellStyle name="Millares [0] 3 2 3 2 2 3 5" xfId="16301"/>
    <cellStyle name="Millares [0] 3 2 3 2 2 3 2 4" xfId="16302"/>
    <cellStyle name="Millares [0] 3 2 3 2 2 3 2 2 2" xfId="16303"/>
    <cellStyle name="Millares [0] 3 2 3 2 2 3 2 3 2" xfId="16304"/>
    <cellStyle name="Millares [0] 3 2 3 2 2 3 3 2" xfId="16305"/>
    <cellStyle name="Millares [0] 3 2 3 2 2 3 4 2" xfId="16306"/>
    <cellStyle name="Millares [0] 3 2 3 2 2 4 5" xfId="16307"/>
    <cellStyle name="Millares [0] 3 2 3 2 2 4 2 4" xfId="16308"/>
    <cellStyle name="Millares [0] 3 2 3 2 2 4 2 2 2" xfId="16309"/>
    <cellStyle name="Millares [0] 3 2 3 2 2 4 2 3 2" xfId="16310"/>
    <cellStyle name="Millares [0] 3 2 3 2 2 4 3 2" xfId="16311"/>
    <cellStyle name="Millares [0] 3 2 3 2 2 4 4 2" xfId="16312"/>
    <cellStyle name="Millares [0] 3 2 3 2 2 5 5" xfId="16313"/>
    <cellStyle name="Millares [0] 3 2 3 2 2 5 2 4" xfId="16314"/>
    <cellStyle name="Millares [0] 3 2 3 2 2 5 2 2 2" xfId="16315"/>
    <cellStyle name="Millares [0] 3 2 3 2 2 5 2 3 2" xfId="16316"/>
    <cellStyle name="Millares [0] 3 2 3 2 2 5 3 2" xfId="16317"/>
    <cellStyle name="Millares [0] 3 2 3 2 2 5 4 2" xfId="16318"/>
    <cellStyle name="Millares [0] 3 2 3 2 2 6 4" xfId="16319"/>
    <cellStyle name="Millares [0] 3 2 3 2 2 6 2 2" xfId="16320"/>
    <cellStyle name="Millares [0] 3 2 3 2 2 6 3 2" xfId="16321"/>
    <cellStyle name="Millares [0] 3 2 3 2 2 7 2" xfId="16322"/>
    <cellStyle name="Millares [0] 3 2 3 2 2 8 2" xfId="16323"/>
    <cellStyle name="Millares [0] 3 2 3 2 3 6" xfId="16324"/>
    <cellStyle name="Millares [0] 3 2 3 2 3 2 5" xfId="16325"/>
    <cellStyle name="Millares [0] 3 2 3 2 3 2 2 4" xfId="16326"/>
    <cellStyle name="Millares [0] 3 2 3 2 3 2 2 2 2" xfId="16327"/>
    <cellStyle name="Millares [0] 3 2 3 2 3 2 2 3 2" xfId="16328"/>
    <cellStyle name="Millares [0] 3 2 3 2 3 2 3 2" xfId="16329"/>
    <cellStyle name="Millares [0] 3 2 3 2 3 2 4 2" xfId="16330"/>
    <cellStyle name="Millares [0] 3 2 3 2 3 3 4" xfId="16331"/>
    <cellStyle name="Millares [0] 3 2 3 2 3 3 2 2" xfId="16332"/>
    <cellStyle name="Millares [0] 3 2 3 2 3 3 3 2" xfId="16333"/>
    <cellStyle name="Millares [0] 3 2 3 2 3 4 2" xfId="16334"/>
    <cellStyle name="Millares [0] 3 2 3 2 3 5 2" xfId="16335"/>
    <cellStyle name="Millares [0] 3 2 3 2 4 5" xfId="16336"/>
    <cellStyle name="Millares [0] 3 2 3 2 4 2 4" xfId="16337"/>
    <cellStyle name="Millares [0] 3 2 3 2 4 2 2 2" xfId="16338"/>
    <cellStyle name="Millares [0] 3 2 3 2 4 2 3 2" xfId="16339"/>
    <cellStyle name="Millares [0] 3 2 3 2 4 3 2" xfId="16340"/>
    <cellStyle name="Millares [0] 3 2 3 2 4 4 2" xfId="16341"/>
    <cellStyle name="Millares [0] 3 2 3 2 5 5" xfId="16342"/>
    <cellStyle name="Millares [0] 3 2 3 2 5 2 4" xfId="16343"/>
    <cellStyle name="Millares [0] 3 2 3 2 5 2 2 2" xfId="16344"/>
    <cellStyle name="Millares [0] 3 2 3 2 5 2 3 2" xfId="16345"/>
    <cellStyle name="Millares [0] 3 2 3 2 5 3 2" xfId="16346"/>
    <cellStyle name="Millares [0] 3 2 3 2 5 4 2" xfId="16347"/>
    <cellStyle name="Millares [0] 3 2 3 2 6 5" xfId="16348"/>
    <cellStyle name="Millares [0] 3 2 3 2 6 2 4" xfId="16349"/>
    <cellStyle name="Millares [0] 3 2 3 2 6 2 2 2" xfId="16350"/>
    <cellStyle name="Millares [0] 3 2 3 2 6 2 3 2" xfId="16351"/>
    <cellStyle name="Millares [0] 3 2 3 2 6 3 2" xfId="16352"/>
    <cellStyle name="Millares [0] 3 2 3 2 6 4 2" xfId="16353"/>
    <cellStyle name="Millares [0] 3 2 3 2 7 4" xfId="16354"/>
    <cellStyle name="Millares [0] 3 2 3 2 7 2 2" xfId="16355"/>
    <cellStyle name="Millares [0] 3 2 3 2 7 3 2" xfId="16356"/>
    <cellStyle name="Millares [0] 3 2 3 2 8 2" xfId="16357"/>
    <cellStyle name="Millares [0] 3 2 3 2 9 2" xfId="16358"/>
    <cellStyle name="Millares [0] 3 2 3 3 9" xfId="16359"/>
    <cellStyle name="Millares [0] 3 2 3 3 2 6" xfId="16360"/>
    <cellStyle name="Millares [0] 3 2 3 3 2 2 5" xfId="16361"/>
    <cellStyle name="Millares [0] 3 2 3 3 2 2 2 4" xfId="16362"/>
    <cellStyle name="Millares [0] 3 2 3 3 2 2 2 2 2" xfId="16363"/>
    <cellStyle name="Millares [0] 3 2 3 3 2 2 2 3 2" xfId="16364"/>
    <cellStyle name="Millares [0] 3 2 3 3 2 2 3 2" xfId="16365"/>
    <cellStyle name="Millares [0] 3 2 3 3 2 2 4 2" xfId="16366"/>
    <cellStyle name="Millares [0] 3 2 3 3 2 3 4" xfId="16367"/>
    <cellStyle name="Millares [0] 3 2 3 3 2 3 2 2" xfId="16368"/>
    <cellStyle name="Millares [0] 3 2 3 3 2 3 3 2" xfId="16369"/>
    <cellStyle name="Millares [0] 3 2 3 3 2 4 2" xfId="16370"/>
    <cellStyle name="Millares [0] 3 2 3 3 2 5 2" xfId="16371"/>
    <cellStyle name="Millares [0] 3 2 3 3 3 5" xfId="16372"/>
    <cellStyle name="Millares [0] 3 2 3 3 3 2 4" xfId="16373"/>
    <cellStyle name="Millares [0] 3 2 3 3 3 2 2 2" xfId="16374"/>
    <cellStyle name="Millares [0] 3 2 3 3 3 2 3 2" xfId="16375"/>
    <cellStyle name="Millares [0] 3 2 3 3 3 3 2" xfId="16376"/>
    <cellStyle name="Millares [0] 3 2 3 3 3 4 2" xfId="16377"/>
    <cellStyle name="Millares [0] 3 2 3 3 4 5" xfId="16378"/>
    <cellStyle name="Millares [0] 3 2 3 3 4 2 4" xfId="16379"/>
    <cellStyle name="Millares [0] 3 2 3 3 4 2 2 2" xfId="16380"/>
    <cellStyle name="Millares [0] 3 2 3 3 4 2 3 2" xfId="16381"/>
    <cellStyle name="Millares [0] 3 2 3 3 4 3 2" xfId="16382"/>
    <cellStyle name="Millares [0] 3 2 3 3 4 4 2" xfId="16383"/>
    <cellStyle name="Millares [0] 3 2 3 3 5 5" xfId="16384"/>
    <cellStyle name="Millares [0] 3 2 3 3 5 2 4" xfId="16385"/>
    <cellStyle name="Millares [0] 3 2 3 3 5 2 2 2" xfId="16386"/>
    <cellStyle name="Millares [0] 3 2 3 3 5 2 3 2" xfId="16387"/>
    <cellStyle name="Millares [0] 3 2 3 3 5 3 2" xfId="16388"/>
    <cellStyle name="Millares [0] 3 2 3 3 5 4 2" xfId="16389"/>
    <cellStyle name="Millares [0] 3 2 3 3 6 4" xfId="16390"/>
    <cellStyle name="Millares [0] 3 2 3 3 6 2 2" xfId="16391"/>
    <cellStyle name="Millares [0] 3 2 3 3 6 3 2" xfId="16392"/>
    <cellStyle name="Millares [0] 3 2 3 3 7 2" xfId="16393"/>
    <cellStyle name="Millares [0] 3 2 3 3 8 2" xfId="16394"/>
    <cellStyle name="Millares [0] 3 2 3 4 6" xfId="16395"/>
    <cellStyle name="Millares [0] 3 2 3 4 2 5" xfId="16396"/>
    <cellStyle name="Millares [0] 3 2 3 4 2 2 4" xfId="16397"/>
    <cellStyle name="Millares [0] 3 2 3 4 2 2 2 2" xfId="16398"/>
    <cellStyle name="Millares [0] 3 2 3 4 2 2 3 2" xfId="16399"/>
    <cellStyle name="Millares [0] 3 2 3 4 2 3 2" xfId="16400"/>
    <cellStyle name="Millares [0] 3 2 3 4 2 4 2" xfId="16401"/>
    <cellStyle name="Millares [0] 3 2 3 4 3 4" xfId="16402"/>
    <cellStyle name="Millares [0] 3 2 3 4 3 2 2" xfId="16403"/>
    <cellStyle name="Millares [0] 3 2 3 4 3 3 2" xfId="16404"/>
    <cellStyle name="Millares [0] 3 2 3 4 4 2" xfId="16405"/>
    <cellStyle name="Millares [0] 3 2 3 4 5 2" xfId="16406"/>
    <cellStyle name="Millares [0] 3 2 3 5 5" xfId="16407"/>
    <cellStyle name="Millares [0] 3 2 3 5 2 4" xfId="16408"/>
    <cellStyle name="Millares [0] 3 2 3 5 2 2 2" xfId="16409"/>
    <cellStyle name="Millares [0] 3 2 3 5 2 3 2" xfId="16410"/>
    <cellStyle name="Millares [0] 3 2 3 5 3 2" xfId="16411"/>
    <cellStyle name="Millares [0] 3 2 3 5 4 2" xfId="16412"/>
    <cellStyle name="Millares [0] 3 2 3 6 5" xfId="16413"/>
    <cellStyle name="Millares [0] 3 2 3 6 2 4" xfId="16414"/>
    <cellStyle name="Millares [0] 3 2 3 6 2 2 2" xfId="16415"/>
    <cellStyle name="Millares [0] 3 2 3 6 2 3 2" xfId="16416"/>
    <cellStyle name="Millares [0] 3 2 3 6 3 2" xfId="16417"/>
    <cellStyle name="Millares [0] 3 2 3 6 4 2" xfId="16418"/>
    <cellStyle name="Millares [0] 3 2 3 7 5" xfId="16419"/>
    <cellStyle name="Millares [0] 3 2 3 7 2 4" xfId="16420"/>
    <cellStyle name="Millares [0] 3 2 3 7 2 2 2" xfId="16421"/>
    <cellStyle name="Millares [0] 3 2 3 7 2 3 2" xfId="16422"/>
    <cellStyle name="Millares [0] 3 2 3 7 3 2" xfId="16423"/>
    <cellStyle name="Millares [0] 3 2 3 7 4 2" xfId="16424"/>
    <cellStyle name="Millares [0] 3 2 3 8 4" xfId="16425"/>
    <cellStyle name="Millares [0] 3 2 3 8 2 2" xfId="16426"/>
    <cellStyle name="Millares [0] 3 2 3 8 3 2" xfId="16427"/>
    <cellStyle name="Millares [0] 3 2 3 9 2" xfId="16428"/>
    <cellStyle name="Millares [0] 3 2 4 5" xfId="16429"/>
    <cellStyle name="Millares [0] 3 2 4 2 4" xfId="16430"/>
    <cellStyle name="Millares [0] 3 2 4 2 2 2" xfId="16431"/>
    <cellStyle name="Millares [0] 3 2 4 2 3 2" xfId="16432"/>
    <cellStyle name="Millares [0] 3 2 4 3 2" xfId="16433"/>
    <cellStyle name="Millares [0] 3 2 4 4 2" xfId="16434"/>
    <cellStyle name="Millares [0] 3 2 5 5" xfId="16435"/>
    <cellStyle name="Millares [0] 3 2 5 2 4" xfId="16436"/>
    <cellStyle name="Millares [0] 3 2 5 2 2 2" xfId="16437"/>
    <cellStyle name="Millares [0] 3 2 5 2 3 2" xfId="16438"/>
    <cellStyle name="Millares [0] 3 2 5 3 2" xfId="16439"/>
    <cellStyle name="Millares [0] 3 2 5 4 2" xfId="16440"/>
    <cellStyle name="Millares [0] 3 2 6 5" xfId="16441"/>
    <cellStyle name="Millares [0] 3 2 6 2 4" xfId="16442"/>
    <cellStyle name="Millares [0] 3 2 6 2 2 2" xfId="16443"/>
    <cellStyle name="Millares [0] 3 2 6 2 3 2" xfId="16444"/>
    <cellStyle name="Millares [0] 3 2 6 3 2" xfId="16445"/>
    <cellStyle name="Millares [0] 3 2 6 4 2" xfId="16446"/>
    <cellStyle name="Millares [0] 3 2 7 4" xfId="16447"/>
    <cellStyle name="Millares [0] 3 2 7 2 2" xfId="16448"/>
    <cellStyle name="Millares [0] 3 2 7 3 2" xfId="16449"/>
    <cellStyle name="Millares [0] 3 2 8 2" xfId="16450"/>
    <cellStyle name="Millares [0] 3 2 9 2" xfId="16451"/>
    <cellStyle name="Millares [0] 3 3 13" xfId="16452"/>
    <cellStyle name="Millares [0] 3 3 10 4" xfId="16453"/>
    <cellStyle name="Millares [0] 3 3 10 2 2" xfId="16454"/>
    <cellStyle name="Millares [0] 3 3 10 3 2" xfId="16455"/>
    <cellStyle name="Millares [0] 3 3 11 2" xfId="16456"/>
    <cellStyle name="Millares [0] 3 3 12 2" xfId="16457"/>
    <cellStyle name="Millares [0] 3 3 2 11" xfId="16458"/>
    <cellStyle name="Millares [0] 3 3 2 10 2" xfId="16459"/>
    <cellStyle name="Millares [0] 3 3 2 2 10" xfId="16460"/>
    <cellStyle name="Millares [0] 3 3 2 2 2 9" xfId="16461"/>
    <cellStyle name="Millares [0] 3 3 2 2 2 2 6" xfId="16462"/>
    <cellStyle name="Millares [0] 3 3 2 2 2 2 2 5" xfId="16463"/>
    <cellStyle name="Millares [0] 3 3 2 2 2 2 2 2 4" xfId="16464"/>
    <cellStyle name="Millares [0] 3 3 2 2 2 2 2 2 2 2" xfId="16465"/>
    <cellStyle name="Millares [0] 3 3 2 2 2 2 2 2 3 2" xfId="16466"/>
    <cellStyle name="Millares [0] 3 3 2 2 2 2 2 3 2" xfId="16467"/>
    <cellStyle name="Millares [0] 3 3 2 2 2 2 2 4 2" xfId="16468"/>
    <cellStyle name="Millares [0] 3 3 2 2 2 2 3 4" xfId="16469"/>
    <cellStyle name="Millares [0] 3 3 2 2 2 2 3 2 2" xfId="16470"/>
    <cellStyle name="Millares [0] 3 3 2 2 2 2 3 3 2" xfId="16471"/>
    <cellStyle name="Millares [0] 3 3 2 2 2 2 4 2" xfId="16472"/>
    <cellStyle name="Millares [0] 3 3 2 2 2 2 5 2" xfId="16473"/>
    <cellStyle name="Millares [0] 3 3 2 2 2 3 5" xfId="16474"/>
    <cellStyle name="Millares [0] 3 3 2 2 2 3 2 4" xfId="16475"/>
    <cellStyle name="Millares [0] 3 3 2 2 2 3 2 2 2" xfId="16476"/>
    <cellStyle name="Millares [0] 3 3 2 2 2 3 2 3 2" xfId="16477"/>
    <cellStyle name="Millares [0] 3 3 2 2 2 3 3 2" xfId="16478"/>
    <cellStyle name="Millares [0] 3 3 2 2 2 3 4 2" xfId="16479"/>
    <cellStyle name="Millares [0] 3 3 2 2 2 4 5" xfId="16480"/>
    <cellStyle name="Millares [0] 3 3 2 2 2 4 2 4" xfId="16481"/>
    <cellStyle name="Millares [0] 3 3 2 2 2 4 2 2 2" xfId="16482"/>
    <cellStyle name="Millares [0] 3 3 2 2 2 4 2 3 2" xfId="16483"/>
    <cellStyle name="Millares [0] 3 3 2 2 2 4 3 2" xfId="16484"/>
    <cellStyle name="Millares [0] 3 3 2 2 2 4 4 2" xfId="16485"/>
    <cellStyle name="Millares [0] 3 3 2 2 2 5 5" xfId="16486"/>
    <cellStyle name="Millares [0] 3 3 2 2 2 5 2 4" xfId="16487"/>
    <cellStyle name="Millares [0] 3 3 2 2 2 5 2 2 2" xfId="16488"/>
    <cellStyle name="Millares [0] 3 3 2 2 2 5 2 3 2" xfId="16489"/>
    <cellStyle name="Millares [0] 3 3 2 2 2 5 3 2" xfId="16490"/>
    <cellStyle name="Millares [0] 3 3 2 2 2 5 4 2" xfId="16491"/>
    <cellStyle name="Millares [0] 3 3 2 2 2 6 4" xfId="16492"/>
    <cellStyle name="Millares [0] 3 3 2 2 2 6 2 2" xfId="16493"/>
    <cellStyle name="Millares [0] 3 3 2 2 2 6 3 2" xfId="16494"/>
    <cellStyle name="Millares [0] 3 3 2 2 2 7 2" xfId="16495"/>
    <cellStyle name="Millares [0] 3 3 2 2 2 8 2" xfId="16496"/>
    <cellStyle name="Millares [0] 3 3 2 2 3 6" xfId="16497"/>
    <cellStyle name="Millares [0] 3 3 2 2 3 2 5" xfId="16498"/>
    <cellStyle name="Millares [0] 3 3 2 2 3 2 2 4" xfId="16499"/>
    <cellStyle name="Millares [0] 3 3 2 2 3 2 2 2 2" xfId="16500"/>
    <cellStyle name="Millares [0] 3 3 2 2 3 2 2 3 2" xfId="16501"/>
    <cellStyle name="Millares [0] 3 3 2 2 3 2 3 2" xfId="16502"/>
    <cellStyle name="Millares [0] 3 3 2 2 3 2 4 2" xfId="16503"/>
    <cellStyle name="Millares [0] 3 3 2 2 3 3 4" xfId="16504"/>
    <cellStyle name="Millares [0] 3 3 2 2 3 3 2 2" xfId="16505"/>
    <cellStyle name="Millares [0] 3 3 2 2 3 3 3 2" xfId="16506"/>
    <cellStyle name="Millares [0] 3 3 2 2 3 4 2" xfId="16507"/>
    <cellStyle name="Millares [0] 3 3 2 2 3 5 2" xfId="16508"/>
    <cellStyle name="Millares [0] 3 3 2 2 4 5" xfId="16509"/>
    <cellStyle name="Millares [0] 3 3 2 2 4 2 4" xfId="16510"/>
    <cellStyle name="Millares [0] 3 3 2 2 4 2 2 2" xfId="16511"/>
    <cellStyle name="Millares [0] 3 3 2 2 4 2 3 2" xfId="16512"/>
    <cellStyle name="Millares [0] 3 3 2 2 4 3 2" xfId="16513"/>
    <cellStyle name="Millares [0] 3 3 2 2 4 4 2" xfId="16514"/>
    <cellStyle name="Millares [0] 3 3 2 2 5 5" xfId="16515"/>
    <cellStyle name="Millares [0] 3 3 2 2 5 2 4" xfId="16516"/>
    <cellStyle name="Millares [0] 3 3 2 2 5 2 2 2" xfId="16517"/>
    <cellStyle name="Millares [0] 3 3 2 2 5 2 3 2" xfId="16518"/>
    <cellStyle name="Millares [0] 3 3 2 2 5 3 2" xfId="16519"/>
    <cellStyle name="Millares [0] 3 3 2 2 5 4 2" xfId="16520"/>
    <cellStyle name="Millares [0] 3 3 2 2 6 5" xfId="16521"/>
    <cellStyle name="Millares [0] 3 3 2 2 6 2 4" xfId="16522"/>
    <cellStyle name="Millares [0] 3 3 2 2 6 2 2 2" xfId="16523"/>
    <cellStyle name="Millares [0] 3 3 2 2 6 2 3 2" xfId="16524"/>
    <cellStyle name="Millares [0] 3 3 2 2 6 3 2" xfId="16525"/>
    <cellStyle name="Millares [0] 3 3 2 2 6 4 2" xfId="16526"/>
    <cellStyle name="Millares [0] 3 3 2 2 7 4" xfId="16527"/>
    <cellStyle name="Millares [0] 3 3 2 2 7 2 2" xfId="16528"/>
    <cellStyle name="Millares [0] 3 3 2 2 7 3 2" xfId="16529"/>
    <cellStyle name="Millares [0] 3 3 2 2 8 2" xfId="16530"/>
    <cellStyle name="Millares [0] 3 3 2 2 9 2" xfId="16531"/>
    <cellStyle name="Millares [0] 3 3 2 3 9" xfId="16532"/>
    <cellStyle name="Millares [0] 3 3 2 3 2 6" xfId="16533"/>
    <cellStyle name="Millares [0] 3 3 2 3 2 2 5" xfId="16534"/>
    <cellStyle name="Millares [0] 3 3 2 3 2 2 2 4" xfId="16535"/>
    <cellStyle name="Millares [0] 3 3 2 3 2 2 2 2 2" xfId="16536"/>
    <cellStyle name="Millares [0] 3 3 2 3 2 2 2 3 2" xfId="16537"/>
    <cellStyle name="Millares [0] 3 3 2 3 2 2 3 2" xfId="16538"/>
    <cellStyle name="Millares [0] 3 3 2 3 2 2 4 2" xfId="16539"/>
    <cellStyle name="Millares [0] 3 3 2 3 2 3 4" xfId="16540"/>
    <cellStyle name="Millares [0] 3 3 2 3 2 3 2 2" xfId="16541"/>
    <cellStyle name="Millares [0] 3 3 2 3 2 3 3 2" xfId="16542"/>
    <cellStyle name="Millares [0] 3 3 2 3 2 4 2" xfId="16543"/>
    <cellStyle name="Millares [0] 3 3 2 3 2 5 2" xfId="16544"/>
    <cellStyle name="Millares [0] 3 3 2 3 3 5" xfId="16545"/>
    <cellStyle name="Millares [0] 3 3 2 3 3 2 4" xfId="16546"/>
    <cellStyle name="Millares [0] 3 3 2 3 3 2 2 2" xfId="16547"/>
    <cellStyle name="Millares [0] 3 3 2 3 3 2 3 2" xfId="16548"/>
    <cellStyle name="Millares [0] 3 3 2 3 3 3 2" xfId="16549"/>
    <cellStyle name="Millares [0] 3 3 2 3 3 4 2" xfId="16550"/>
    <cellStyle name="Millares [0] 3 3 2 3 4 5" xfId="16551"/>
    <cellStyle name="Millares [0] 3 3 2 3 4 2 4" xfId="16552"/>
    <cellStyle name="Millares [0] 3 3 2 3 4 2 2 2" xfId="16553"/>
    <cellStyle name="Millares [0] 3 3 2 3 4 2 3 2" xfId="16554"/>
    <cellStyle name="Millares [0] 3 3 2 3 4 3 2" xfId="16555"/>
    <cellStyle name="Millares [0] 3 3 2 3 4 4 2" xfId="16556"/>
    <cellStyle name="Millares [0] 3 3 2 3 5 5" xfId="16557"/>
    <cellStyle name="Millares [0] 3 3 2 3 5 2 4" xfId="16558"/>
    <cellStyle name="Millares [0] 3 3 2 3 5 2 2 2" xfId="16559"/>
    <cellStyle name="Millares [0] 3 3 2 3 5 2 3 2" xfId="16560"/>
    <cellStyle name="Millares [0] 3 3 2 3 5 3 2" xfId="16561"/>
    <cellStyle name="Millares [0] 3 3 2 3 5 4 2" xfId="16562"/>
    <cellStyle name="Millares [0] 3 3 2 3 6 4" xfId="16563"/>
    <cellStyle name="Millares [0] 3 3 2 3 6 2 2" xfId="16564"/>
    <cellStyle name="Millares [0] 3 3 2 3 6 3 2" xfId="16565"/>
    <cellStyle name="Millares [0] 3 3 2 3 7 2" xfId="16566"/>
    <cellStyle name="Millares [0] 3 3 2 3 8 2" xfId="16567"/>
    <cellStyle name="Millares [0] 3 3 2 4 6" xfId="16568"/>
    <cellStyle name="Millares [0] 3 3 2 4 2 5" xfId="16569"/>
    <cellStyle name="Millares [0] 3 3 2 4 2 2 4" xfId="16570"/>
    <cellStyle name="Millares [0] 3 3 2 4 2 2 2 2" xfId="16571"/>
    <cellStyle name="Millares [0] 3 3 2 4 2 2 3 2" xfId="16572"/>
    <cellStyle name="Millares [0] 3 3 2 4 2 3 2" xfId="16573"/>
    <cellStyle name="Millares [0] 3 3 2 4 2 4 2" xfId="16574"/>
    <cellStyle name="Millares [0] 3 3 2 4 3 4" xfId="16575"/>
    <cellStyle name="Millares [0] 3 3 2 4 3 2 2" xfId="16576"/>
    <cellStyle name="Millares [0] 3 3 2 4 3 3 2" xfId="16577"/>
    <cellStyle name="Millares [0] 3 3 2 4 4 2" xfId="16578"/>
    <cellStyle name="Millares [0] 3 3 2 4 5 2" xfId="16579"/>
    <cellStyle name="Millares [0] 3 3 2 5 5" xfId="16580"/>
    <cellStyle name="Millares [0] 3 3 2 5 2 4" xfId="16581"/>
    <cellStyle name="Millares [0] 3 3 2 5 2 2 2" xfId="16582"/>
    <cellStyle name="Millares [0] 3 3 2 5 2 3 2" xfId="16583"/>
    <cellStyle name="Millares [0] 3 3 2 5 3 2" xfId="16584"/>
    <cellStyle name="Millares [0] 3 3 2 5 4 2" xfId="16585"/>
    <cellStyle name="Millares [0] 3 3 2 6 5" xfId="16586"/>
    <cellStyle name="Millares [0] 3 3 2 6 2 4" xfId="16587"/>
    <cellStyle name="Millares [0] 3 3 2 6 2 2 2" xfId="16588"/>
    <cellStyle name="Millares [0] 3 3 2 6 2 3 2" xfId="16589"/>
    <cellStyle name="Millares [0] 3 3 2 6 3 2" xfId="16590"/>
    <cellStyle name="Millares [0] 3 3 2 6 4 2" xfId="16591"/>
    <cellStyle name="Millares [0] 3 3 2 7 5" xfId="16592"/>
    <cellStyle name="Millares [0] 3 3 2 7 2 4" xfId="16593"/>
    <cellStyle name="Millares [0] 3 3 2 7 2 2 2" xfId="16594"/>
    <cellStyle name="Millares [0] 3 3 2 7 2 3 2" xfId="16595"/>
    <cellStyle name="Millares [0] 3 3 2 7 3 2" xfId="16596"/>
    <cellStyle name="Millares [0] 3 3 2 7 4 2" xfId="16597"/>
    <cellStyle name="Millares [0] 3 3 2 8 4" xfId="16598"/>
    <cellStyle name="Millares [0] 3 3 2 8 2 2" xfId="16599"/>
    <cellStyle name="Millares [0] 3 3 2 8 3 2" xfId="16600"/>
    <cellStyle name="Millares [0] 3 3 2 9 2" xfId="16601"/>
    <cellStyle name="Millares [0] 3 3 3 10" xfId="16602"/>
    <cellStyle name="Millares [0] 3 3 3 2 9" xfId="16603"/>
    <cellStyle name="Millares [0] 3 3 3 2 2 6" xfId="16604"/>
    <cellStyle name="Millares [0] 3 3 3 2 2 2 5" xfId="16605"/>
    <cellStyle name="Millares [0] 3 3 3 2 2 2 2 4" xfId="16606"/>
    <cellStyle name="Millares [0] 3 3 3 2 2 2 2 2 2" xfId="16607"/>
    <cellStyle name="Millares [0] 3 3 3 2 2 2 2 3 2" xfId="16608"/>
    <cellStyle name="Millares [0] 3 3 3 2 2 2 3 2" xfId="16609"/>
    <cellStyle name="Millares [0] 3 3 3 2 2 2 4 2" xfId="16610"/>
    <cellStyle name="Millares [0] 3 3 3 2 2 3 4" xfId="16611"/>
    <cellStyle name="Millares [0] 3 3 3 2 2 3 2 2" xfId="16612"/>
    <cellStyle name="Millares [0] 3 3 3 2 2 3 3 2" xfId="16613"/>
    <cellStyle name="Millares [0] 3 3 3 2 2 4 2" xfId="16614"/>
    <cellStyle name="Millares [0] 3 3 3 2 2 5 2" xfId="16615"/>
    <cellStyle name="Millares [0] 3 3 3 2 3 5" xfId="16616"/>
    <cellStyle name="Millares [0] 3 3 3 2 3 2 4" xfId="16617"/>
    <cellStyle name="Millares [0] 3 3 3 2 3 2 2 2" xfId="16618"/>
    <cellStyle name="Millares [0] 3 3 3 2 3 2 3 2" xfId="16619"/>
    <cellStyle name="Millares [0] 3 3 3 2 3 3 2" xfId="16620"/>
    <cellStyle name="Millares [0] 3 3 3 2 3 4 2" xfId="16621"/>
    <cellStyle name="Millares [0] 3 3 3 2 4 5" xfId="16622"/>
    <cellStyle name="Millares [0] 3 3 3 2 4 2 4" xfId="16623"/>
    <cellStyle name="Millares [0] 3 3 3 2 4 2 2 2" xfId="16624"/>
    <cellStyle name="Millares [0] 3 3 3 2 4 2 3 2" xfId="16625"/>
    <cellStyle name="Millares [0] 3 3 3 2 4 3 2" xfId="16626"/>
    <cellStyle name="Millares [0] 3 3 3 2 4 4 2" xfId="16627"/>
    <cellStyle name="Millares [0] 3 3 3 2 5 5" xfId="16628"/>
    <cellStyle name="Millares [0] 3 3 3 2 5 2 4" xfId="16629"/>
    <cellStyle name="Millares [0] 3 3 3 2 5 2 2 2" xfId="16630"/>
    <cellStyle name="Millares [0] 3 3 3 2 5 2 3 2" xfId="16631"/>
    <cellStyle name="Millares [0] 3 3 3 2 5 3 2" xfId="16632"/>
    <cellStyle name="Millares [0] 3 3 3 2 5 4 2" xfId="16633"/>
    <cellStyle name="Millares [0] 3 3 3 2 6 4" xfId="16634"/>
    <cellStyle name="Millares [0] 3 3 3 2 6 2 2" xfId="16635"/>
    <cellStyle name="Millares [0] 3 3 3 2 6 3 2" xfId="16636"/>
    <cellStyle name="Millares [0] 3 3 3 2 7 2" xfId="16637"/>
    <cellStyle name="Millares [0] 3 3 3 2 8 2" xfId="16638"/>
    <cellStyle name="Millares [0] 3 3 3 3 6" xfId="16639"/>
    <cellStyle name="Millares [0] 3 3 3 3 2 5" xfId="16640"/>
    <cellStyle name="Millares [0] 3 3 3 3 2 2 4" xfId="16641"/>
    <cellStyle name="Millares [0] 3 3 3 3 2 2 2 2" xfId="16642"/>
    <cellStyle name="Millares [0] 3 3 3 3 2 2 3 2" xfId="16643"/>
    <cellStyle name="Millares [0] 3 3 3 3 2 3 2" xfId="16644"/>
    <cellStyle name="Millares [0] 3 3 3 3 2 4 2" xfId="16645"/>
    <cellStyle name="Millares [0] 3 3 3 3 3 4" xfId="16646"/>
    <cellStyle name="Millares [0] 3 3 3 3 3 2 2" xfId="16647"/>
    <cellStyle name="Millares [0] 3 3 3 3 3 3 2" xfId="16648"/>
    <cellStyle name="Millares [0] 3 3 3 3 4 2" xfId="16649"/>
    <cellStyle name="Millares [0] 3 3 3 3 5 2" xfId="16650"/>
    <cellStyle name="Millares [0] 3 3 3 4 5" xfId="16651"/>
    <cellStyle name="Millares [0] 3 3 3 4 2 4" xfId="16652"/>
    <cellStyle name="Millares [0] 3 3 3 4 2 2 2" xfId="16653"/>
    <cellStyle name="Millares [0] 3 3 3 4 2 3 2" xfId="16654"/>
    <cellStyle name="Millares [0] 3 3 3 4 3 2" xfId="16655"/>
    <cellStyle name="Millares [0] 3 3 3 4 4 2" xfId="16656"/>
    <cellStyle name="Millares [0] 3 3 3 5 5" xfId="16657"/>
    <cellStyle name="Millares [0] 3 3 3 5 2 4" xfId="16658"/>
    <cellStyle name="Millares [0] 3 3 3 5 2 2 2" xfId="16659"/>
    <cellStyle name="Millares [0] 3 3 3 5 2 3 2" xfId="16660"/>
    <cellStyle name="Millares [0] 3 3 3 5 3 2" xfId="16661"/>
    <cellStyle name="Millares [0] 3 3 3 5 4 2" xfId="16662"/>
    <cellStyle name="Millares [0] 3 3 3 6 5" xfId="16663"/>
    <cellStyle name="Millares [0] 3 3 3 6 2 4" xfId="16664"/>
    <cellStyle name="Millares [0] 3 3 3 6 2 2 2" xfId="16665"/>
    <cellStyle name="Millares [0] 3 3 3 6 2 3 2" xfId="16666"/>
    <cellStyle name="Millares [0] 3 3 3 6 3 2" xfId="16667"/>
    <cellStyle name="Millares [0] 3 3 3 6 4 2" xfId="16668"/>
    <cellStyle name="Millares [0] 3 3 3 7 4" xfId="16669"/>
    <cellStyle name="Millares [0] 3 3 3 7 2 2" xfId="16670"/>
    <cellStyle name="Millares [0] 3 3 3 7 3 2" xfId="16671"/>
    <cellStyle name="Millares [0] 3 3 3 8 2" xfId="16672"/>
    <cellStyle name="Millares [0] 3 3 3 9 2" xfId="16673"/>
    <cellStyle name="Millares [0] 3 3 4 10" xfId="16674"/>
    <cellStyle name="Millares [0] 3 3 4 2 9" xfId="16675"/>
    <cellStyle name="Millares [0] 3 3 4 2 2 6" xfId="16676"/>
    <cellStyle name="Millares [0] 3 3 4 2 2 2 5" xfId="16677"/>
    <cellStyle name="Millares [0] 3 3 4 2 2 2 2 4" xfId="16678"/>
    <cellStyle name="Millares [0] 3 3 4 2 2 2 2 2 2" xfId="16679"/>
    <cellStyle name="Millares [0] 3 3 4 2 2 2 2 3 2" xfId="16680"/>
    <cellStyle name="Millares [0] 3 3 4 2 2 2 3 2" xfId="16681"/>
    <cellStyle name="Millares [0] 3 3 4 2 2 2 4 2" xfId="16682"/>
    <cellStyle name="Millares [0] 3 3 4 2 2 3 4" xfId="16683"/>
    <cellStyle name="Millares [0] 3 3 4 2 2 3 2 2" xfId="16684"/>
    <cellStyle name="Millares [0] 3 3 4 2 2 3 3 2" xfId="16685"/>
    <cellStyle name="Millares [0] 3 3 4 2 2 4 2" xfId="16686"/>
    <cellStyle name="Millares [0] 3 3 4 2 2 5 2" xfId="16687"/>
    <cellStyle name="Millares [0] 3 3 4 2 3 5" xfId="16688"/>
    <cellStyle name="Millares [0] 3 3 4 2 3 2 4" xfId="16689"/>
    <cellStyle name="Millares [0] 3 3 4 2 3 2 2 2" xfId="16690"/>
    <cellStyle name="Millares [0] 3 3 4 2 3 2 3 2" xfId="16691"/>
    <cellStyle name="Millares [0] 3 3 4 2 3 3 2" xfId="16692"/>
    <cellStyle name="Millares [0] 3 3 4 2 3 4 2" xfId="16693"/>
    <cellStyle name="Millares [0] 3 3 4 2 4 5" xfId="16694"/>
    <cellStyle name="Millares [0] 3 3 4 2 4 2 4" xfId="16695"/>
    <cellStyle name="Millares [0] 3 3 4 2 4 2 2 2" xfId="16696"/>
    <cellStyle name="Millares [0] 3 3 4 2 4 2 3 2" xfId="16697"/>
    <cellStyle name="Millares [0] 3 3 4 2 4 3 2" xfId="16698"/>
    <cellStyle name="Millares [0] 3 3 4 2 4 4 2" xfId="16699"/>
    <cellStyle name="Millares [0] 3 3 4 2 5 5" xfId="16700"/>
    <cellStyle name="Millares [0] 3 3 4 2 5 2 4" xfId="16701"/>
    <cellStyle name="Millares [0] 3 3 4 2 5 2 2 2" xfId="16702"/>
    <cellStyle name="Millares [0] 3 3 4 2 5 2 3 2" xfId="16703"/>
    <cellStyle name="Millares [0] 3 3 4 2 5 3 2" xfId="16704"/>
    <cellStyle name="Millares [0] 3 3 4 2 5 4 2" xfId="16705"/>
    <cellStyle name="Millares [0] 3 3 4 2 6 4" xfId="16706"/>
    <cellStyle name="Millares [0] 3 3 4 2 6 2 2" xfId="16707"/>
    <cellStyle name="Millares [0] 3 3 4 2 6 3 2" xfId="16708"/>
    <cellStyle name="Millares [0] 3 3 4 2 7 2" xfId="16709"/>
    <cellStyle name="Millares [0] 3 3 4 2 8 2" xfId="16710"/>
    <cellStyle name="Millares [0] 3 3 4 3 6" xfId="16711"/>
    <cellStyle name="Millares [0] 3 3 4 3 2 5" xfId="16712"/>
    <cellStyle name="Millares [0] 3 3 4 3 2 2 4" xfId="16713"/>
    <cellStyle name="Millares [0] 3 3 4 3 2 2 2 2" xfId="16714"/>
    <cellStyle name="Millares [0] 3 3 4 3 2 2 3 2" xfId="16715"/>
    <cellStyle name="Millares [0] 3 3 4 3 2 3 2" xfId="16716"/>
    <cellStyle name="Millares [0] 3 3 4 3 2 4 2" xfId="16717"/>
    <cellStyle name="Millares [0] 3 3 4 3 3 4" xfId="16718"/>
    <cellStyle name="Millares [0] 3 3 4 3 3 2 2" xfId="16719"/>
    <cellStyle name="Millares [0] 3 3 4 3 3 3 2" xfId="16720"/>
    <cellStyle name="Millares [0] 3 3 4 3 4 2" xfId="16721"/>
    <cellStyle name="Millares [0] 3 3 4 3 5 2" xfId="16722"/>
    <cellStyle name="Millares [0] 3 3 4 4 5" xfId="16723"/>
    <cellStyle name="Millares [0] 3 3 4 4 2 4" xfId="16724"/>
    <cellStyle name="Millares [0] 3 3 4 4 2 2 2" xfId="16725"/>
    <cellStyle name="Millares [0] 3 3 4 4 2 3 2" xfId="16726"/>
    <cellStyle name="Millares [0] 3 3 4 4 3 2" xfId="16727"/>
    <cellStyle name="Millares [0] 3 3 4 4 4 2" xfId="16728"/>
    <cellStyle name="Millares [0] 3 3 4 5 5" xfId="16729"/>
    <cellStyle name="Millares [0] 3 3 4 5 2 4" xfId="16730"/>
    <cellStyle name="Millares [0] 3 3 4 5 2 2 2" xfId="16731"/>
    <cellStyle name="Millares [0] 3 3 4 5 2 3 2" xfId="16732"/>
    <cellStyle name="Millares [0] 3 3 4 5 3 2" xfId="16733"/>
    <cellStyle name="Millares [0] 3 3 4 5 4 2" xfId="16734"/>
    <cellStyle name="Millares [0] 3 3 4 6 5" xfId="16735"/>
    <cellStyle name="Millares [0] 3 3 4 6 2 4" xfId="16736"/>
    <cellStyle name="Millares [0] 3 3 4 6 2 2 2" xfId="16737"/>
    <cellStyle name="Millares [0] 3 3 4 6 2 3 2" xfId="16738"/>
    <cellStyle name="Millares [0] 3 3 4 6 3 2" xfId="16739"/>
    <cellStyle name="Millares [0] 3 3 4 6 4 2" xfId="16740"/>
    <cellStyle name="Millares [0] 3 3 4 7 4" xfId="16741"/>
    <cellStyle name="Millares [0] 3 3 4 7 2 2" xfId="16742"/>
    <cellStyle name="Millares [0] 3 3 4 7 3 2" xfId="16743"/>
    <cellStyle name="Millares [0] 3 3 4 8 2" xfId="16744"/>
    <cellStyle name="Millares [0] 3 3 4 9 2" xfId="16745"/>
    <cellStyle name="Millares [0] 3 3 5 9" xfId="16746"/>
    <cellStyle name="Millares [0] 3 3 5 2 6" xfId="16747"/>
    <cellStyle name="Millares [0] 3 3 5 2 2 5" xfId="16748"/>
    <cellStyle name="Millares [0] 3 3 5 2 2 2 4" xfId="16749"/>
    <cellStyle name="Millares [0] 3 3 5 2 2 2 2 2" xfId="16750"/>
    <cellStyle name="Millares [0] 3 3 5 2 2 2 3 2" xfId="16751"/>
    <cellStyle name="Millares [0] 3 3 5 2 2 3 2" xfId="16752"/>
    <cellStyle name="Millares [0] 3 3 5 2 2 4 2" xfId="16753"/>
    <cellStyle name="Millares [0] 3 3 5 2 3 4" xfId="16754"/>
    <cellStyle name="Millares [0] 3 3 5 2 3 2 2" xfId="16755"/>
    <cellStyle name="Millares [0] 3 3 5 2 3 3 2" xfId="16756"/>
    <cellStyle name="Millares [0] 3 3 5 2 4 2" xfId="16757"/>
    <cellStyle name="Millares [0] 3 3 5 2 5 2" xfId="16758"/>
    <cellStyle name="Millares [0] 3 3 5 3 5" xfId="16759"/>
    <cellStyle name="Millares [0] 3 3 5 3 2 4" xfId="16760"/>
    <cellStyle name="Millares [0] 3 3 5 3 2 2 2" xfId="16761"/>
    <cellStyle name="Millares [0] 3 3 5 3 2 3 2" xfId="16762"/>
    <cellStyle name="Millares [0] 3 3 5 3 3 2" xfId="16763"/>
    <cellStyle name="Millares [0] 3 3 5 3 4 2" xfId="16764"/>
    <cellStyle name="Millares [0] 3 3 5 4 5" xfId="16765"/>
    <cellStyle name="Millares [0] 3 3 5 4 2 4" xfId="16766"/>
    <cellStyle name="Millares [0] 3 3 5 4 2 2 2" xfId="16767"/>
    <cellStyle name="Millares [0] 3 3 5 4 2 3 2" xfId="16768"/>
    <cellStyle name="Millares [0] 3 3 5 4 3 2" xfId="16769"/>
    <cellStyle name="Millares [0] 3 3 5 4 4 2" xfId="16770"/>
    <cellStyle name="Millares [0] 3 3 5 5 5" xfId="16771"/>
    <cellStyle name="Millares [0] 3 3 5 5 2 4" xfId="16772"/>
    <cellStyle name="Millares [0] 3 3 5 5 2 2 2" xfId="16773"/>
    <cellStyle name="Millares [0] 3 3 5 5 2 3 2" xfId="16774"/>
    <cellStyle name="Millares [0] 3 3 5 5 3 2" xfId="16775"/>
    <cellStyle name="Millares [0] 3 3 5 5 4 2" xfId="16776"/>
    <cellStyle name="Millares [0] 3 3 5 6 4" xfId="16777"/>
    <cellStyle name="Millares [0] 3 3 5 6 2 2" xfId="16778"/>
    <cellStyle name="Millares [0] 3 3 5 6 3 2" xfId="16779"/>
    <cellStyle name="Millares [0] 3 3 5 7 2" xfId="16780"/>
    <cellStyle name="Millares [0] 3 3 5 8 2" xfId="16781"/>
    <cellStyle name="Millares [0] 3 3 6 6" xfId="16782"/>
    <cellStyle name="Millares [0] 3 3 6 2 5" xfId="16783"/>
    <cellStyle name="Millares [0] 3 3 6 2 2 4" xfId="16784"/>
    <cellStyle name="Millares [0] 3 3 6 2 2 2 2" xfId="16785"/>
    <cellStyle name="Millares [0] 3 3 6 2 2 3 2" xfId="16786"/>
    <cellStyle name="Millares [0] 3 3 6 2 3 2" xfId="16787"/>
    <cellStyle name="Millares [0] 3 3 6 2 4 2" xfId="16788"/>
    <cellStyle name="Millares [0] 3 3 6 3 4" xfId="16789"/>
    <cellStyle name="Millares [0] 3 3 6 3 2 2" xfId="16790"/>
    <cellStyle name="Millares [0] 3 3 6 3 3 2" xfId="16791"/>
    <cellStyle name="Millares [0] 3 3 6 4 2" xfId="16792"/>
    <cellStyle name="Millares [0] 3 3 6 5 2" xfId="16793"/>
    <cellStyle name="Millares [0] 3 3 7 5" xfId="16794"/>
    <cellStyle name="Millares [0] 3 3 7 2 4" xfId="16795"/>
    <cellStyle name="Millares [0] 3 3 7 2 2 2" xfId="16796"/>
    <cellStyle name="Millares [0] 3 3 7 2 3 2" xfId="16797"/>
    <cellStyle name="Millares [0] 3 3 7 3 2" xfId="16798"/>
    <cellStyle name="Millares [0] 3 3 7 4 2" xfId="16799"/>
    <cellStyle name="Millares [0] 3 3 8 5" xfId="16800"/>
    <cellStyle name="Millares [0] 3 3 8 2 4" xfId="16801"/>
    <cellStyle name="Millares [0] 3 3 8 2 2 2" xfId="16802"/>
    <cellStyle name="Millares [0] 3 3 8 2 3 2" xfId="16803"/>
    <cellStyle name="Millares [0] 3 3 8 3 2" xfId="16804"/>
    <cellStyle name="Millares [0] 3 3 8 4 2" xfId="16805"/>
    <cellStyle name="Millares [0] 3 3 9 5" xfId="16806"/>
    <cellStyle name="Millares [0] 3 3 9 2 4" xfId="16807"/>
    <cellStyle name="Millares [0] 3 3 9 2 2 2" xfId="16808"/>
    <cellStyle name="Millares [0] 3 3 9 2 3 2" xfId="16809"/>
    <cellStyle name="Millares [0] 3 3 9 3 2" xfId="16810"/>
    <cellStyle name="Millares [0] 3 3 9 4 2" xfId="16811"/>
    <cellStyle name="Millares [0] 3 4 6" xfId="16812"/>
    <cellStyle name="Millares [0] 3 4 2 10" xfId="16813"/>
    <cellStyle name="Millares [0] 3 4 2 2 9" xfId="16814"/>
    <cellStyle name="Millares [0] 3 4 2 2 2 6" xfId="16815"/>
    <cellStyle name="Millares [0] 3 4 2 2 2 2 5" xfId="16816"/>
    <cellStyle name="Millares [0] 3 4 2 2 2 2 2 4" xfId="16817"/>
    <cellStyle name="Millares [0] 3 4 2 2 2 2 2 2 2" xfId="16818"/>
    <cellStyle name="Millares [0] 3 4 2 2 2 2 2 3 2" xfId="16819"/>
    <cellStyle name="Millares [0] 3 4 2 2 2 2 3 2" xfId="16820"/>
    <cellStyle name="Millares [0] 3 4 2 2 2 2 4 2" xfId="16821"/>
    <cellStyle name="Millares [0] 3 4 2 2 2 3 4" xfId="16822"/>
    <cellStyle name="Millares [0] 3 4 2 2 2 3 2 2" xfId="16823"/>
    <cellStyle name="Millares [0] 3 4 2 2 2 3 3 2" xfId="16824"/>
    <cellStyle name="Millares [0] 3 4 2 2 2 4 2" xfId="16825"/>
    <cellStyle name="Millares [0] 3 4 2 2 2 5 2" xfId="16826"/>
    <cellStyle name="Millares [0] 3 4 2 2 3 5" xfId="16827"/>
    <cellStyle name="Millares [0] 3 4 2 2 3 2 4" xfId="16828"/>
    <cellStyle name="Millares [0] 3 4 2 2 3 2 2 2" xfId="16829"/>
    <cellStyle name="Millares [0] 3 4 2 2 3 2 3 2" xfId="16830"/>
    <cellStyle name="Millares [0] 3 4 2 2 3 3 2" xfId="16831"/>
    <cellStyle name="Millares [0] 3 4 2 2 3 4 2" xfId="16832"/>
    <cellStyle name="Millares [0] 3 4 2 2 4 5" xfId="16833"/>
    <cellStyle name="Millares [0] 3 4 2 2 4 2 4" xfId="16834"/>
    <cellStyle name="Millares [0] 3 4 2 2 4 2 2 2" xfId="16835"/>
    <cellStyle name="Millares [0] 3 4 2 2 4 2 3 2" xfId="16836"/>
    <cellStyle name="Millares [0] 3 4 2 2 4 3 2" xfId="16837"/>
    <cellStyle name="Millares [0] 3 4 2 2 4 4 2" xfId="16838"/>
    <cellStyle name="Millares [0] 3 4 2 2 5 5" xfId="16839"/>
    <cellStyle name="Millares [0] 3 4 2 2 5 2 4" xfId="16840"/>
    <cellStyle name="Millares [0] 3 4 2 2 5 2 2 2" xfId="16841"/>
    <cellStyle name="Millares [0] 3 4 2 2 5 2 3 2" xfId="16842"/>
    <cellStyle name="Millares [0] 3 4 2 2 5 3 2" xfId="16843"/>
    <cellStyle name="Millares [0] 3 4 2 2 5 4 2" xfId="16844"/>
    <cellStyle name="Millares [0] 3 4 2 2 6 4" xfId="16845"/>
    <cellStyle name="Millares [0] 3 4 2 2 6 2 2" xfId="16846"/>
    <cellStyle name="Millares [0] 3 4 2 2 6 3 2" xfId="16847"/>
    <cellStyle name="Millares [0] 3 4 2 2 7 2" xfId="16848"/>
    <cellStyle name="Millares [0] 3 4 2 2 8 2" xfId="16849"/>
    <cellStyle name="Millares [0] 3 4 2 3 6" xfId="16850"/>
    <cellStyle name="Millares [0] 3 4 2 3 2 5" xfId="16851"/>
    <cellStyle name="Millares [0] 3 4 2 3 2 2 4" xfId="16852"/>
    <cellStyle name="Millares [0] 3 4 2 3 2 2 2 2" xfId="16853"/>
    <cellStyle name="Millares [0] 3 4 2 3 2 2 3 2" xfId="16854"/>
    <cellStyle name="Millares [0] 3 4 2 3 2 3 2" xfId="16855"/>
    <cellStyle name="Millares [0] 3 4 2 3 2 4 2" xfId="16856"/>
    <cellStyle name="Millares [0] 3 4 2 3 3 4" xfId="16857"/>
    <cellStyle name="Millares [0] 3 4 2 3 3 2 2" xfId="16858"/>
    <cellStyle name="Millares [0] 3 4 2 3 3 3 2" xfId="16859"/>
    <cellStyle name="Millares [0] 3 4 2 3 4 2" xfId="16860"/>
    <cellStyle name="Millares [0] 3 4 2 3 5 2" xfId="16861"/>
    <cellStyle name="Millares [0] 3 4 2 4 5" xfId="16862"/>
    <cellStyle name="Millares [0] 3 4 2 4 2 4" xfId="16863"/>
    <cellStyle name="Millares [0] 3 4 2 4 2 2 2" xfId="16864"/>
    <cellStyle name="Millares [0] 3 4 2 4 2 3 2" xfId="16865"/>
    <cellStyle name="Millares [0] 3 4 2 4 3 2" xfId="16866"/>
    <cellStyle name="Millares [0] 3 4 2 4 4 2" xfId="16867"/>
    <cellStyle name="Millares [0] 3 4 2 5 5" xfId="16868"/>
    <cellStyle name="Millares [0] 3 4 2 5 2 4" xfId="16869"/>
    <cellStyle name="Millares [0] 3 4 2 5 2 2 2" xfId="16870"/>
    <cellStyle name="Millares [0] 3 4 2 5 2 3 2" xfId="16871"/>
    <cellStyle name="Millares [0] 3 4 2 5 3 2" xfId="16872"/>
    <cellStyle name="Millares [0] 3 4 2 5 4 2" xfId="16873"/>
    <cellStyle name="Millares [0] 3 4 2 6 5" xfId="16874"/>
    <cellStyle name="Millares [0] 3 4 2 6 2 4" xfId="16875"/>
    <cellStyle name="Millares [0] 3 4 2 6 2 2 2" xfId="16876"/>
    <cellStyle name="Millares [0] 3 4 2 6 2 3 2" xfId="16877"/>
    <cellStyle name="Millares [0] 3 4 2 6 3 2" xfId="16878"/>
    <cellStyle name="Millares [0] 3 4 2 6 4 2" xfId="16879"/>
    <cellStyle name="Millares [0] 3 4 2 7 4" xfId="16880"/>
    <cellStyle name="Millares [0] 3 4 2 7 2 2" xfId="16881"/>
    <cellStyle name="Millares [0] 3 4 2 7 3 2" xfId="16882"/>
    <cellStyle name="Millares [0] 3 4 2 8 2" xfId="16883"/>
    <cellStyle name="Millares [0] 3 4 2 9 2" xfId="16884"/>
    <cellStyle name="Millares [0] 3 4 3 9" xfId="16885"/>
    <cellStyle name="Millares [0] 3 4 3 2 6" xfId="16886"/>
    <cellStyle name="Millares [0] 3 4 3 2 2 5" xfId="16887"/>
    <cellStyle name="Millares [0] 3 4 3 2 2 2 4" xfId="16888"/>
    <cellStyle name="Millares [0] 3 4 3 2 2 2 2 2" xfId="16889"/>
    <cellStyle name="Millares [0] 3 4 3 2 2 2 3 2" xfId="16890"/>
    <cellStyle name="Millares [0] 3 4 3 2 2 3 2" xfId="16891"/>
    <cellStyle name="Millares [0] 3 4 3 2 2 4 2" xfId="16892"/>
    <cellStyle name="Millares [0] 3 4 3 2 3 4" xfId="16893"/>
    <cellStyle name="Millares [0] 3 4 3 2 3 2 2" xfId="16894"/>
    <cellStyle name="Millares [0] 3 4 3 2 3 3 2" xfId="16895"/>
    <cellStyle name="Millares [0] 3 4 3 2 4 2" xfId="16896"/>
    <cellStyle name="Millares [0] 3 4 3 2 5 2" xfId="16897"/>
    <cellStyle name="Millares [0] 3 4 3 3 5" xfId="16898"/>
    <cellStyle name="Millares [0] 3 4 3 3 2 4" xfId="16899"/>
    <cellStyle name="Millares [0] 3 4 3 3 2 2 2" xfId="16900"/>
    <cellStyle name="Millares [0] 3 4 3 3 2 3 2" xfId="16901"/>
    <cellStyle name="Millares [0] 3 4 3 3 3 2" xfId="16902"/>
    <cellStyle name="Millares [0] 3 4 3 3 4 2" xfId="16903"/>
    <cellStyle name="Millares [0] 3 4 3 4 5" xfId="16904"/>
    <cellStyle name="Millares [0] 3 4 3 4 2 4" xfId="16905"/>
    <cellStyle name="Millares [0] 3 4 3 4 2 2 2" xfId="16906"/>
    <cellStyle name="Millares [0] 3 4 3 4 2 3 2" xfId="16907"/>
    <cellStyle name="Millares [0] 3 4 3 4 3 2" xfId="16908"/>
    <cellStyle name="Millares [0] 3 4 3 4 4 2" xfId="16909"/>
    <cellStyle name="Millares [0] 3 4 3 5 5" xfId="16910"/>
    <cellStyle name="Millares [0] 3 4 3 5 2 4" xfId="16911"/>
    <cellStyle name="Millares [0] 3 4 3 5 2 2 2" xfId="16912"/>
    <cellStyle name="Millares [0] 3 4 3 5 2 3 2" xfId="16913"/>
    <cellStyle name="Millares [0] 3 4 3 5 3 2" xfId="16914"/>
    <cellStyle name="Millares [0] 3 4 3 5 4 2" xfId="16915"/>
    <cellStyle name="Millares [0] 3 4 3 6 4" xfId="16916"/>
    <cellStyle name="Millares [0] 3 4 3 6 2 2" xfId="16917"/>
    <cellStyle name="Millares [0] 3 4 3 6 3 2" xfId="16918"/>
    <cellStyle name="Millares [0] 3 4 3 7 2" xfId="16919"/>
    <cellStyle name="Millares [0] 3 4 3 8 2" xfId="16920"/>
    <cellStyle name="Millares [0] 3 4 4 6" xfId="16921"/>
    <cellStyle name="Millares [0] 3 4 4 2 4" xfId="16922"/>
    <cellStyle name="Millares [0] 3 4 4 2 2 2" xfId="16923"/>
    <cellStyle name="Millares [0] 3 4 4 2 3 2" xfId="16924"/>
    <cellStyle name="Millares [0] 3 4 4 3 2" xfId="16925"/>
    <cellStyle name="Millares [0] 3 4 4 4 2" xfId="16926"/>
    <cellStyle name="Millares [0] 3 4 4 5 2" xfId="16927"/>
    <cellStyle name="Millares [0] 3 4 5 2" xfId="16928"/>
    <cellStyle name="Millares [0] 3 5 5" xfId="16929"/>
    <cellStyle name="Millares [0] 3 5 2 4" xfId="16930"/>
    <cellStyle name="Millares [0] 3 5 2 2 2" xfId="16931"/>
    <cellStyle name="Millares [0] 3 5 2 3 2" xfId="16932"/>
    <cellStyle name="Millares [0] 3 5 3 2" xfId="16933"/>
    <cellStyle name="Millares [0] 3 5 4 2" xfId="16934"/>
    <cellStyle name="Millares [0] 3 6 5" xfId="16935"/>
    <cellStyle name="Millares [0] 3 6 2 4" xfId="16936"/>
    <cellStyle name="Millares [0] 3 6 2 2 2" xfId="16937"/>
    <cellStyle name="Millares [0] 3 6 2 3 2" xfId="16938"/>
    <cellStyle name="Millares [0] 3 6 3 2" xfId="16939"/>
    <cellStyle name="Millares [0] 3 6 4 2" xfId="16940"/>
    <cellStyle name="Millares [0] 3 7 2" xfId="16941"/>
    <cellStyle name="Millares [0] 4 9" xfId="16942"/>
    <cellStyle name="Millares [0] 4 2 13" xfId="16943"/>
    <cellStyle name="Millares [0] 4 2 10 4" xfId="16944"/>
    <cellStyle name="Millares [0] 4 2 10 2 2" xfId="16945"/>
    <cellStyle name="Millares [0] 4 2 10 3 2" xfId="16946"/>
    <cellStyle name="Millares [0] 4 2 11 2" xfId="16947"/>
    <cellStyle name="Millares [0] 4 2 12 2" xfId="16948"/>
    <cellStyle name="Millares [0] 4 2 2 11" xfId="16949"/>
    <cellStyle name="Millares [0] 4 2 2 10 2" xfId="16950"/>
    <cellStyle name="Millares [0] 4 2 2 2 10" xfId="16951"/>
    <cellStyle name="Millares [0] 4 2 2 2 2 9" xfId="16952"/>
    <cellStyle name="Millares [0] 4 2 2 2 2 2 6" xfId="16953"/>
    <cellStyle name="Millares [0] 4 2 2 2 2 2 2 5" xfId="16954"/>
    <cellStyle name="Millares [0] 4 2 2 2 2 2 2 2 4" xfId="16955"/>
    <cellStyle name="Millares [0] 4 2 2 2 2 2 2 2 2 2" xfId="16956"/>
    <cellStyle name="Millares [0] 4 2 2 2 2 2 2 2 3 2" xfId="16957"/>
    <cellStyle name="Millares [0] 4 2 2 2 2 2 2 3 2" xfId="16958"/>
    <cellStyle name="Millares [0] 4 2 2 2 2 2 2 4 2" xfId="16959"/>
    <cellStyle name="Millares [0] 4 2 2 2 2 2 3 4" xfId="16960"/>
    <cellStyle name="Millares [0] 4 2 2 2 2 2 3 2 2" xfId="16961"/>
    <cellStyle name="Millares [0] 4 2 2 2 2 2 3 3 2" xfId="16962"/>
    <cellStyle name="Millares [0] 4 2 2 2 2 2 4 2" xfId="16963"/>
    <cellStyle name="Millares [0] 4 2 2 2 2 2 5 2" xfId="16964"/>
    <cellStyle name="Millares [0] 4 2 2 2 2 3 5" xfId="16965"/>
    <cellStyle name="Millares [0] 4 2 2 2 2 3 2 4" xfId="16966"/>
    <cellStyle name="Millares [0] 4 2 2 2 2 3 2 2 2" xfId="16967"/>
    <cellStyle name="Millares [0] 4 2 2 2 2 3 2 3 2" xfId="16968"/>
    <cellStyle name="Millares [0] 4 2 2 2 2 3 3 2" xfId="16969"/>
    <cellStyle name="Millares [0] 4 2 2 2 2 3 4 2" xfId="16970"/>
    <cellStyle name="Millares [0] 4 2 2 2 2 4 5" xfId="16971"/>
    <cellStyle name="Millares [0] 4 2 2 2 2 4 2 4" xfId="16972"/>
    <cellStyle name="Millares [0] 4 2 2 2 2 4 2 2 2" xfId="16973"/>
    <cellStyle name="Millares [0] 4 2 2 2 2 4 2 3 2" xfId="16974"/>
    <cellStyle name="Millares [0] 4 2 2 2 2 4 3 2" xfId="16975"/>
    <cellStyle name="Millares [0] 4 2 2 2 2 4 4 2" xfId="16976"/>
    <cellStyle name="Millares [0] 4 2 2 2 2 5 5" xfId="16977"/>
    <cellStyle name="Millares [0] 4 2 2 2 2 5 2 4" xfId="16978"/>
    <cellStyle name="Millares [0] 4 2 2 2 2 5 2 2 2" xfId="16979"/>
    <cellStyle name="Millares [0] 4 2 2 2 2 5 2 3 2" xfId="16980"/>
    <cellStyle name="Millares [0] 4 2 2 2 2 5 3 2" xfId="16981"/>
    <cellStyle name="Millares [0] 4 2 2 2 2 5 4 2" xfId="16982"/>
    <cellStyle name="Millares [0] 4 2 2 2 2 6 4" xfId="16983"/>
    <cellStyle name="Millares [0] 4 2 2 2 2 6 2 2" xfId="16984"/>
    <cellStyle name="Millares [0] 4 2 2 2 2 6 3 2" xfId="16985"/>
    <cellStyle name="Millares [0] 4 2 2 2 2 7 2" xfId="16986"/>
    <cellStyle name="Millares [0] 4 2 2 2 2 8 2" xfId="16987"/>
    <cellStyle name="Millares [0] 4 2 2 2 3 6" xfId="16988"/>
    <cellStyle name="Millares [0] 4 2 2 2 3 2 5" xfId="16989"/>
    <cellStyle name="Millares [0] 4 2 2 2 3 2 2 4" xfId="16990"/>
    <cellStyle name="Millares [0] 4 2 2 2 3 2 2 2 2" xfId="16991"/>
    <cellStyle name="Millares [0] 4 2 2 2 3 2 2 3 2" xfId="16992"/>
    <cellStyle name="Millares [0] 4 2 2 2 3 2 3 2" xfId="16993"/>
    <cellStyle name="Millares [0] 4 2 2 2 3 2 4 2" xfId="16994"/>
    <cellStyle name="Millares [0] 4 2 2 2 3 3 4" xfId="16995"/>
    <cellStyle name="Millares [0] 4 2 2 2 3 3 2 2" xfId="16996"/>
    <cellStyle name="Millares [0] 4 2 2 2 3 3 3 2" xfId="16997"/>
    <cellStyle name="Millares [0] 4 2 2 2 3 4 2" xfId="16998"/>
    <cellStyle name="Millares [0] 4 2 2 2 3 5 2" xfId="16999"/>
    <cellStyle name="Millares [0] 4 2 2 2 4 5" xfId="17000"/>
    <cellStyle name="Millares [0] 4 2 2 2 4 2 4" xfId="17001"/>
    <cellStyle name="Millares [0] 4 2 2 2 4 2 2 2" xfId="17002"/>
    <cellStyle name="Millares [0] 4 2 2 2 4 2 3 2" xfId="17003"/>
    <cellStyle name="Millares [0] 4 2 2 2 4 3 2" xfId="17004"/>
    <cellStyle name="Millares [0] 4 2 2 2 4 4 2" xfId="17005"/>
    <cellStyle name="Millares [0] 4 2 2 2 5 5" xfId="17006"/>
    <cellStyle name="Millares [0] 4 2 2 2 5 2 4" xfId="17007"/>
    <cellStyle name="Millares [0] 4 2 2 2 5 2 2 2" xfId="17008"/>
    <cellStyle name="Millares [0] 4 2 2 2 5 2 3 2" xfId="17009"/>
    <cellStyle name="Millares [0] 4 2 2 2 5 3 2" xfId="17010"/>
    <cellStyle name="Millares [0] 4 2 2 2 5 4 2" xfId="17011"/>
    <cellStyle name="Millares [0] 4 2 2 2 6 5" xfId="17012"/>
    <cellStyle name="Millares [0] 4 2 2 2 6 2 4" xfId="17013"/>
    <cellStyle name="Millares [0] 4 2 2 2 6 2 2 2" xfId="17014"/>
    <cellStyle name="Millares [0] 4 2 2 2 6 2 3 2" xfId="17015"/>
    <cellStyle name="Millares [0] 4 2 2 2 6 3 2" xfId="17016"/>
    <cellStyle name="Millares [0] 4 2 2 2 6 4 2" xfId="17017"/>
    <cellStyle name="Millares [0] 4 2 2 2 7 4" xfId="17018"/>
    <cellStyle name="Millares [0] 4 2 2 2 7 2 2" xfId="17019"/>
    <cellStyle name="Millares [0] 4 2 2 2 7 3 2" xfId="17020"/>
    <cellStyle name="Millares [0] 4 2 2 2 8 2" xfId="17021"/>
    <cellStyle name="Millares [0] 4 2 2 2 9 2" xfId="17022"/>
    <cellStyle name="Millares [0] 4 2 2 3 9" xfId="17023"/>
    <cellStyle name="Millares [0] 4 2 2 3 2 6" xfId="17024"/>
    <cellStyle name="Millares [0] 4 2 2 3 2 2 5" xfId="17025"/>
    <cellStyle name="Millares [0] 4 2 2 3 2 2 2 4" xfId="17026"/>
    <cellStyle name="Millares [0] 4 2 2 3 2 2 2 2 2" xfId="17027"/>
    <cellStyle name="Millares [0] 4 2 2 3 2 2 2 3 2" xfId="17028"/>
    <cellStyle name="Millares [0] 4 2 2 3 2 2 3 2" xfId="17029"/>
    <cellStyle name="Millares [0] 4 2 2 3 2 2 4 2" xfId="17030"/>
    <cellStyle name="Millares [0] 4 2 2 3 2 3 4" xfId="17031"/>
    <cellStyle name="Millares [0] 4 2 2 3 2 3 2 2" xfId="17032"/>
    <cellStyle name="Millares [0] 4 2 2 3 2 3 3 2" xfId="17033"/>
    <cellStyle name="Millares [0] 4 2 2 3 2 4 2" xfId="17034"/>
    <cellStyle name="Millares [0] 4 2 2 3 2 5 2" xfId="17035"/>
    <cellStyle name="Millares [0] 4 2 2 3 3 5" xfId="17036"/>
    <cellStyle name="Millares [0] 4 2 2 3 3 2 4" xfId="17037"/>
    <cellStyle name="Millares [0] 4 2 2 3 3 2 2 2" xfId="17038"/>
    <cellStyle name="Millares [0] 4 2 2 3 3 2 3 2" xfId="17039"/>
    <cellStyle name="Millares [0] 4 2 2 3 3 3 2" xfId="17040"/>
    <cellStyle name="Millares [0] 4 2 2 3 3 4 2" xfId="17041"/>
    <cellStyle name="Millares [0] 4 2 2 3 4 5" xfId="17042"/>
    <cellStyle name="Millares [0] 4 2 2 3 4 2 4" xfId="17043"/>
    <cellStyle name="Millares [0] 4 2 2 3 4 2 2 2" xfId="17044"/>
    <cellStyle name="Millares [0] 4 2 2 3 4 2 3 2" xfId="17045"/>
    <cellStyle name="Millares [0] 4 2 2 3 4 3 2" xfId="17046"/>
    <cellStyle name="Millares [0] 4 2 2 3 4 4 2" xfId="17047"/>
    <cellStyle name="Millares [0] 4 2 2 3 5 5" xfId="17048"/>
    <cellStyle name="Millares [0] 4 2 2 3 5 2 4" xfId="17049"/>
    <cellStyle name="Millares [0] 4 2 2 3 5 2 2 2" xfId="17050"/>
    <cellStyle name="Millares [0] 4 2 2 3 5 2 3 2" xfId="17051"/>
    <cellStyle name="Millares [0] 4 2 2 3 5 3 2" xfId="17052"/>
    <cellStyle name="Millares [0] 4 2 2 3 5 4 2" xfId="17053"/>
    <cellStyle name="Millares [0] 4 2 2 3 6 4" xfId="17054"/>
    <cellStyle name="Millares [0] 4 2 2 3 6 2 2" xfId="17055"/>
    <cellStyle name="Millares [0] 4 2 2 3 6 3 2" xfId="17056"/>
    <cellStyle name="Millares [0] 4 2 2 3 7 2" xfId="17057"/>
    <cellStyle name="Millares [0] 4 2 2 3 8 2" xfId="17058"/>
    <cellStyle name="Millares [0] 4 2 2 4 6" xfId="17059"/>
    <cellStyle name="Millares [0] 4 2 2 4 2 5" xfId="17060"/>
    <cellStyle name="Millares [0] 4 2 2 4 2 2 4" xfId="17061"/>
    <cellStyle name="Millares [0] 4 2 2 4 2 2 2 2" xfId="17062"/>
    <cellStyle name="Millares [0] 4 2 2 4 2 2 3 2" xfId="17063"/>
    <cellStyle name="Millares [0] 4 2 2 4 2 3 2" xfId="17064"/>
    <cellStyle name="Millares [0] 4 2 2 4 2 4 2" xfId="17065"/>
    <cellStyle name="Millares [0] 4 2 2 4 3 4" xfId="17066"/>
    <cellStyle name="Millares [0] 4 2 2 4 3 2 2" xfId="17067"/>
    <cellStyle name="Millares [0] 4 2 2 4 3 3 2" xfId="17068"/>
    <cellStyle name="Millares [0] 4 2 2 4 4 2" xfId="17069"/>
    <cellStyle name="Millares [0] 4 2 2 4 5 2" xfId="17070"/>
    <cellStyle name="Millares [0] 4 2 2 5 5" xfId="17071"/>
    <cellStyle name="Millares [0] 4 2 2 5 2 4" xfId="17072"/>
    <cellStyle name="Millares [0] 4 2 2 5 2 2 2" xfId="17073"/>
    <cellStyle name="Millares [0] 4 2 2 5 2 3 2" xfId="17074"/>
    <cellStyle name="Millares [0] 4 2 2 5 3 2" xfId="17075"/>
    <cellStyle name="Millares [0] 4 2 2 5 4 2" xfId="17076"/>
    <cellStyle name="Millares [0] 4 2 2 6 5" xfId="17077"/>
    <cellStyle name="Millares [0] 4 2 2 6 2 4" xfId="17078"/>
    <cellStyle name="Millares [0] 4 2 2 6 2 2 2" xfId="17079"/>
    <cellStyle name="Millares [0] 4 2 2 6 2 3 2" xfId="17080"/>
    <cellStyle name="Millares [0] 4 2 2 6 3 2" xfId="17081"/>
    <cellStyle name="Millares [0] 4 2 2 6 4 2" xfId="17082"/>
    <cellStyle name="Millares [0] 4 2 2 7 5" xfId="17083"/>
    <cellStyle name="Millares [0] 4 2 2 7 2 4" xfId="17084"/>
    <cellStyle name="Millares [0] 4 2 2 7 2 2 2" xfId="17085"/>
    <cellStyle name="Millares [0] 4 2 2 7 2 3 2" xfId="17086"/>
    <cellStyle name="Millares [0] 4 2 2 7 3 2" xfId="17087"/>
    <cellStyle name="Millares [0] 4 2 2 7 4 2" xfId="17088"/>
    <cellStyle name="Millares [0] 4 2 2 8 4" xfId="17089"/>
    <cellStyle name="Millares [0] 4 2 2 8 2 2" xfId="17090"/>
    <cellStyle name="Millares [0] 4 2 2 8 3 2" xfId="17091"/>
    <cellStyle name="Millares [0] 4 2 2 9 2" xfId="17092"/>
    <cellStyle name="Millares [0] 4 2 3 10" xfId="17093"/>
    <cellStyle name="Millares [0] 4 2 3 2 9" xfId="17094"/>
    <cellStyle name="Millares [0] 4 2 3 2 2 6" xfId="17095"/>
    <cellStyle name="Millares [0] 4 2 3 2 2 2 5" xfId="17096"/>
    <cellStyle name="Millares [0] 4 2 3 2 2 2 2 4" xfId="17097"/>
    <cellStyle name="Millares [0] 4 2 3 2 2 2 2 2 2" xfId="17098"/>
    <cellStyle name="Millares [0] 4 2 3 2 2 2 2 3 2" xfId="17099"/>
    <cellStyle name="Millares [0] 4 2 3 2 2 2 3 2" xfId="17100"/>
    <cellStyle name="Millares [0] 4 2 3 2 2 2 4 2" xfId="17101"/>
    <cellStyle name="Millares [0] 4 2 3 2 2 3 4" xfId="17102"/>
    <cellStyle name="Millares [0] 4 2 3 2 2 3 2 2" xfId="17103"/>
    <cellStyle name="Millares [0] 4 2 3 2 2 3 3 2" xfId="17104"/>
    <cellStyle name="Millares [0] 4 2 3 2 2 4 2" xfId="17105"/>
    <cellStyle name="Millares [0] 4 2 3 2 2 5 2" xfId="17106"/>
    <cellStyle name="Millares [0] 4 2 3 2 3 5" xfId="17107"/>
    <cellStyle name="Millares [0] 4 2 3 2 3 2 4" xfId="17108"/>
    <cellStyle name="Millares [0] 4 2 3 2 3 2 2 2" xfId="17109"/>
    <cellStyle name="Millares [0] 4 2 3 2 3 2 3 2" xfId="17110"/>
    <cellStyle name="Millares [0] 4 2 3 2 3 3 2" xfId="17111"/>
    <cellStyle name="Millares [0] 4 2 3 2 3 4 2" xfId="17112"/>
    <cellStyle name="Millares [0] 4 2 3 2 4 5" xfId="17113"/>
    <cellStyle name="Millares [0] 4 2 3 2 4 2 4" xfId="17114"/>
    <cellStyle name="Millares [0] 4 2 3 2 4 2 2 2" xfId="17115"/>
    <cellStyle name="Millares [0] 4 2 3 2 4 2 3 2" xfId="17116"/>
    <cellStyle name="Millares [0] 4 2 3 2 4 3 2" xfId="17117"/>
    <cellStyle name="Millares [0] 4 2 3 2 4 4 2" xfId="17118"/>
    <cellStyle name="Millares [0] 4 2 3 2 5 5" xfId="17119"/>
    <cellStyle name="Millares [0] 4 2 3 2 5 2 4" xfId="17120"/>
    <cellStyle name="Millares [0] 4 2 3 2 5 2 2 2" xfId="17121"/>
    <cellStyle name="Millares [0] 4 2 3 2 5 2 3 2" xfId="17122"/>
    <cellStyle name="Millares [0] 4 2 3 2 5 3 2" xfId="17123"/>
    <cellStyle name="Millares [0] 4 2 3 2 5 4 2" xfId="17124"/>
    <cellStyle name="Millares [0] 4 2 3 2 6 4" xfId="17125"/>
    <cellStyle name="Millares [0] 4 2 3 2 6 2 2" xfId="17126"/>
    <cellStyle name="Millares [0] 4 2 3 2 6 3 2" xfId="17127"/>
    <cellStyle name="Millares [0] 4 2 3 2 7 2" xfId="17128"/>
    <cellStyle name="Millares [0] 4 2 3 2 8 2" xfId="17129"/>
    <cellStyle name="Millares [0] 4 2 3 3 6" xfId="17130"/>
    <cellStyle name="Millares [0] 4 2 3 3 2 5" xfId="17131"/>
    <cellStyle name="Millares [0] 4 2 3 3 2 2 4" xfId="17132"/>
    <cellStyle name="Millares [0] 4 2 3 3 2 2 2 2" xfId="17133"/>
    <cellStyle name="Millares [0] 4 2 3 3 2 2 3 2" xfId="17134"/>
    <cellStyle name="Millares [0] 4 2 3 3 2 3 2" xfId="17135"/>
    <cellStyle name="Millares [0] 4 2 3 3 2 4 2" xfId="17136"/>
    <cellStyle name="Millares [0] 4 2 3 3 3 4" xfId="17137"/>
    <cellStyle name="Millares [0] 4 2 3 3 3 2 2" xfId="17138"/>
    <cellStyle name="Millares [0] 4 2 3 3 3 3 2" xfId="17139"/>
    <cellStyle name="Millares [0] 4 2 3 3 4 2" xfId="17140"/>
    <cellStyle name="Millares [0] 4 2 3 3 5 2" xfId="17141"/>
    <cellStyle name="Millares [0] 4 2 3 4 5" xfId="17142"/>
    <cellStyle name="Millares [0] 4 2 3 4 2 4" xfId="17143"/>
    <cellStyle name="Millares [0] 4 2 3 4 2 2 2" xfId="17144"/>
    <cellStyle name="Millares [0] 4 2 3 4 2 3 2" xfId="17145"/>
    <cellStyle name="Millares [0] 4 2 3 4 3 2" xfId="17146"/>
    <cellStyle name="Millares [0] 4 2 3 4 4 2" xfId="17147"/>
    <cellStyle name="Millares [0] 4 2 3 5 5" xfId="17148"/>
    <cellStyle name="Millares [0] 4 2 3 5 2 4" xfId="17149"/>
    <cellStyle name="Millares [0] 4 2 3 5 2 2 2" xfId="17150"/>
    <cellStyle name="Millares [0] 4 2 3 5 2 3 2" xfId="17151"/>
    <cellStyle name="Millares [0] 4 2 3 5 3 2" xfId="17152"/>
    <cellStyle name="Millares [0] 4 2 3 5 4 2" xfId="17153"/>
    <cellStyle name="Millares [0] 4 2 3 6 5" xfId="17154"/>
    <cellStyle name="Millares [0] 4 2 3 6 2 4" xfId="17155"/>
    <cellStyle name="Millares [0] 4 2 3 6 2 2 2" xfId="17156"/>
    <cellStyle name="Millares [0] 4 2 3 6 2 3 2" xfId="17157"/>
    <cellStyle name="Millares [0] 4 2 3 6 3 2" xfId="17158"/>
    <cellStyle name="Millares [0] 4 2 3 6 4 2" xfId="17159"/>
    <cellStyle name="Millares [0] 4 2 3 7 4" xfId="17160"/>
    <cellStyle name="Millares [0] 4 2 3 7 2 2" xfId="17161"/>
    <cellStyle name="Millares [0] 4 2 3 7 3 2" xfId="17162"/>
    <cellStyle name="Millares [0] 4 2 3 8 2" xfId="17163"/>
    <cellStyle name="Millares [0] 4 2 3 9 2" xfId="17164"/>
    <cellStyle name="Millares [0] 4 2 4 10" xfId="17165"/>
    <cellStyle name="Millares [0] 4 2 4 2 9" xfId="17166"/>
    <cellStyle name="Millares [0] 4 2 4 2 2 6" xfId="17167"/>
    <cellStyle name="Millares [0] 4 2 4 2 2 2 5" xfId="17168"/>
    <cellStyle name="Millares [0] 4 2 4 2 2 2 2 4" xfId="17169"/>
    <cellStyle name="Millares [0] 4 2 4 2 2 2 2 2 2" xfId="17170"/>
    <cellStyle name="Millares [0] 4 2 4 2 2 2 2 3 2" xfId="17171"/>
    <cellStyle name="Millares [0] 4 2 4 2 2 2 3 2" xfId="17172"/>
    <cellStyle name="Millares [0] 4 2 4 2 2 2 4 2" xfId="17173"/>
    <cellStyle name="Millares [0] 4 2 4 2 2 3 4" xfId="17174"/>
    <cellStyle name="Millares [0] 4 2 4 2 2 3 2 2" xfId="17175"/>
    <cellStyle name="Millares [0] 4 2 4 2 2 3 3 2" xfId="17176"/>
    <cellStyle name="Millares [0] 4 2 4 2 2 4 2" xfId="17177"/>
    <cellStyle name="Millares [0] 4 2 4 2 2 5 2" xfId="17178"/>
    <cellStyle name="Millares [0] 4 2 4 2 3 5" xfId="17179"/>
    <cellStyle name="Millares [0] 4 2 4 2 3 2 4" xfId="17180"/>
    <cellStyle name="Millares [0] 4 2 4 2 3 2 2 2" xfId="17181"/>
    <cellStyle name="Millares [0] 4 2 4 2 3 2 3 2" xfId="17182"/>
    <cellStyle name="Millares [0] 4 2 4 2 3 3 2" xfId="17183"/>
    <cellStyle name="Millares [0] 4 2 4 2 3 4 2" xfId="17184"/>
    <cellStyle name="Millares [0] 4 2 4 2 4 5" xfId="17185"/>
    <cellStyle name="Millares [0] 4 2 4 2 4 2 4" xfId="17186"/>
    <cellStyle name="Millares [0] 4 2 4 2 4 2 2 2" xfId="17187"/>
    <cellStyle name="Millares [0] 4 2 4 2 4 2 3 2" xfId="17188"/>
    <cellStyle name="Millares [0] 4 2 4 2 4 3 2" xfId="17189"/>
    <cellStyle name="Millares [0] 4 2 4 2 4 4 2" xfId="17190"/>
    <cellStyle name="Millares [0] 4 2 4 2 5 5" xfId="17191"/>
    <cellStyle name="Millares [0] 4 2 4 2 5 2 4" xfId="17192"/>
    <cellStyle name="Millares [0] 4 2 4 2 5 2 2 2" xfId="17193"/>
    <cellStyle name="Millares [0] 4 2 4 2 5 2 3 2" xfId="17194"/>
    <cellStyle name="Millares [0] 4 2 4 2 5 3 2" xfId="17195"/>
    <cellStyle name="Millares [0] 4 2 4 2 5 4 2" xfId="17196"/>
    <cellStyle name="Millares [0] 4 2 4 2 6 4" xfId="17197"/>
    <cellStyle name="Millares [0] 4 2 4 2 6 2 2" xfId="17198"/>
    <cellStyle name="Millares [0] 4 2 4 2 6 3 2" xfId="17199"/>
    <cellStyle name="Millares [0] 4 2 4 2 7 2" xfId="17200"/>
    <cellStyle name="Millares [0] 4 2 4 2 8 2" xfId="17201"/>
    <cellStyle name="Millares [0] 4 2 4 3 6" xfId="17202"/>
    <cellStyle name="Millares [0] 4 2 4 3 2 5" xfId="17203"/>
    <cellStyle name="Millares [0] 4 2 4 3 2 2 4" xfId="17204"/>
    <cellStyle name="Millares [0] 4 2 4 3 2 2 2 2" xfId="17205"/>
    <cellStyle name="Millares [0] 4 2 4 3 2 2 3 2" xfId="17206"/>
    <cellStyle name="Millares [0] 4 2 4 3 2 3 2" xfId="17207"/>
    <cellStyle name="Millares [0] 4 2 4 3 2 4 2" xfId="17208"/>
    <cellStyle name="Millares [0] 4 2 4 3 3 4" xfId="17209"/>
    <cellStyle name="Millares [0] 4 2 4 3 3 2 2" xfId="17210"/>
    <cellStyle name="Millares [0] 4 2 4 3 3 3 2" xfId="17211"/>
    <cellStyle name="Millares [0] 4 2 4 3 4 2" xfId="17212"/>
    <cellStyle name="Millares [0] 4 2 4 3 5 2" xfId="17213"/>
    <cellStyle name="Millares [0] 4 2 4 4 5" xfId="17214"/>
    <cellStyle name="Millares [0] 4 2 4 4 2 4" xfId="17215"/>
    <cellStyle name="Millares [0] 4 2 4 4 2 2 2" xfId="17216"/>
    <cellStyle name="Millares [0] 4 2 4 4 2 3 2" xfId="17217"/>
    <cellStyle name="Millares [0] 4 2 4 4 3 2" xfId="17218"/>
    <cellStyle name="Millares [0] 4 2 4 4 4 2" xfId="17219"/>
    <cellStyle name="Millares [0] 4 2 4 5 5" xfId="17220"/>
    <cellStyle name="Millares [0] 4 2 4 5 2 4" xfId="17221"/>
    <cellStyle name="Millares [0] 4 2 4 5 2 2 2" xfId="17222"/>
    <cellStyle name="Millares [0] 4 2 4 5 2 3 2" xfId="17223"/>
    <cellStyle name="Millares [0] 4 2 4 5 3 2" xfId="17224"/>
    <cellStyle name="Millares [0] 4 2 4 5 4 2" xfId="17225"/>
    <cellStyle name="Millares [0] 4 2 4 6 5" xfId="17226"/>
    <cellStyle name="Millares [0] 4 2 4 6 2 4" xfId="17227"/>
    <cellStyle name="Millares [0] 4 2 4 6 2 2 2" xfId="17228"/>
    <cellStyle name="Millares [0] 4 2 4 6 2 3 2" xfId="17229"/>
    <cellStyle name="Millares [0] 4 2 4 6 3 2" xfId="17230"/>
    <cellStyle name="Millares [0] 4 2 4 6 4 2" xfId="17231"/>
    <cellStyle name="Millares [0] 4 2 4 7 4" xfId="17232"/>
    <cellStyle name="Millares [0] 4 2 4 7 2 2" xfId="17233"/>
    <cellStyle name="Millares [0] 4 2 4 7 3 2" xfId="17234"/>
    <cellStyle name="Millares [0] 4 2 4 8 2" xfId="17235"/>
    <cellStyle name="Millares [0] 4 2 4 9 2" xfId="17236"/>
    <cellStyle name="Millares [0] 4 2 5 9" xfId="17237"/>
    <cellStyle name="Millares [0] 4 2 5 2 6" xfId="17238"/>
    <cellStyle name="Millares [0] 4 2 5 2 2 5" xfId="17239"/>
    <cellStyle name="Millares [0] 4 2 5 2 2 2 4" xfId="17240"/>
    <cellStyle name="Millares [0] 4 2 5 2 2 2 2 2" xfId="17241"/>
    <cellStyle name="Millares [0] 4 2 5 2 2 2 3 2" xfId="17242"/>
    <cellStyle name="Millares [0] 4 2 5 2 2 3 2" xfId="17243"/>
    <cellStyle name="Millares [0] 4 2 5 2 2 4 2" xfId="17244"/>
    <cellStyle name="Millares [0] 4 2 5 2 3 4" xfId="17245"/>
    <cellStyle name="Millares [0] 4 2 5 2 3 2 2" xfId="17246"/>
    <cellStyle name="Millares [0] 4 2 5 2 3 3 2" xfId="17247"/>
    <cellStyle name="Millares [0] 4 2 5 2 4 2" xfId="17248"/>
    <cellStyle name="Millares [0] 4 2 5 2 5 2" xfId="17249"/>
    <cellStyle name="Millares [0] 4 2 5 3 5" xfId="17250"/>
    <cellStyle name="Millares [0] 4 2 5 3 2 4" xfId="17251"/>
    <cellStyle name="Millares [0] 4 2 5 3 2 2 2" xfId="17252"/>
    <cellStyle name="Millares [0] 4 2 5 3 2 3 2" xfId="17253"/>
    <cellStyle name="Millares [0] 4 2 5 3 3 2" xfId="17254"/>
    <cellStyle name="Millares [0] 4 2 5 3 4 2" xfId="17255"/>
    <cellStyle name="Millares [0] 4 2 5 4 5" xfId="17256"/>
    <cellStyle name="Millares [0] 4 2 5 4 2 4" xfId="17257"/>
    <cellStyle name="Millares [0] 4 2 5 4 2 2 2" xfId="17258"/>
    <cellStyle name="Millares [0] 4 2 5 4 2 3 2" xfId="17259"/>
    <cellStyle name="Millares [0] 4 2 5 4 3 2" xfId="17260"/>
    <cellStyle name="Millares [0] 4 2 5 4 4 2" xfId="17261"/>
    <cellStyle name="Millares [0] 4 2 5 5 5" xfId="17262"/>
    <cellStyle name="Millares [0] 4 2 5 5 2 4" xfId="17263"/>
    <cellStyle name="Millares [0] 4 2 5 5 2 2 2" xfId="17264"/>
    <cellStyle name="Millares [0] 4 2 5 5 2 3 2" xfId="17265"/>
    <cellStyle name="Millares [0] 4 2 5 5 3 2" xfId="17266"/>
    <cellStyle name="Millares [0] 4 2 5 5 4 2" xfId="17267"/>
    <cellStyle name="Millares [0] 4 2 5 6 4" xfId="17268"/>
    <cellStyle name="Millares [0] 4 2 5 6 2 2" xfId="17269"/>
    <cellStyle name="Millares [0] 4 2 5 6 3 2" xfId="17270"/>
    <cellStyle name="Millares [0] 4 2 5 7 2" xfId="17271"/>
    <cellStyle name="Millares [0] 4 2 5 8 2" xfId="17272"/>
    <cellStyle name="Millares [0] 4 2 6 6" xfId="17273"/>
    <cellStyle name="Millares [0] 4 2 6 2 5" xfId="17274"/>
    <cellStyle name="Millares [0] 4 2 6 2 2 4" xfId="17275"/>
    <cellStyle name="Millares [0] 4 2 6 2 2 2 2" xfId="17276"/>
    <cellStyle name="Millares [0] 4 2 6 2 2 3 2" xfId="17277"/>
    <cellStyle name="Millares [0] 4 2 6 2 3 2" xfId="17278"/>
    <cellStyle name="Millares [0] 4 2 6 2 4 2" xfId="17279"/>
    <cellStyle name="Millares [0] 4 2 6 3 4" xfId="17280"/>
    <cellStyle name="Millares [0] 4 2 6 3 2 2" xfId="17281"/>
    <cellStyle name="Millares [0] 4 2 6 3 3 2" xfId="17282"/>
    <cellStyle name="Millares [0] 4 2 6 4 2" xfId="17283"/>
    <cellStyle name="Millares [0] 4 2 6 5 2" xfId="17284"/>
    <cellStyle name="Millares [0] 4 2 7 5" xfId="17285"/>
    <cellStyle name="Millares [0] 4 2 7 2 4" xfId="17286"/>
    <cellStyle name="Millares [0] 4 2 7 2 2 2" xfId="17287"/>
    <cellStyle name="Millares [0] 4 2 7 2 3 2" xfId="17288"/>
    <cellStyle name="Millares [0] 4 2 7 3 2" xfId="17289"/>
    <cellStyle name="Millares [0] 4 2 7 4 2" xfId="17290"/>
    <cellStyle name="Millares [0] 4 2 8 5" xfId="17291"/>
    <cellStyle name="Millares [0] 4 2 8 2 4" xfId="17292"/>
    <cellStyle name="Millares [0] 4 2 8 2 2 2" xfId="17293"/>
    <cellStyle name="Millares [0] 4 2 8 2 3 2" xfId="17294"/>
    <cellStyle name="Millares [0] 4 2 8 3 2" xfId="17295"/>
    <cellStyle name="Millares [0] 4 2 8 4 2" xfId="17296"/>
    <cellStyle name="Millares [0] 4 2 9 5" xfId="17297"/>
    <cellStyle name="Millares [0] 4 2 9 2 4" xfId="17298"/>
    <cellStyle name="Millares [0] 4 2 9 2 2 2" xfId="17299"/>
    <cellStyle name="Millares [0] 4 2 9 2 3 2" xfId="17300"/>
    <cellStyle name="Millares [0] 4 2 9 3 2" xfId="17301"/>
    <cellStyle name="Millares [0] 4 2 9 4 2" xfId="17302"/>
    <cellStyle name="Millares [0] 4 3 11" xfId="17303"/>
    <cellStyle name="Millares [0] 4 3 10 2" xfId="17304"/>
    <cellStyle name="Millares [0] 4 3 2 10" xfId="17305"/>
    <cellStyle name="Millares [0] 4 3 2 2 9" xfId="17306"/>
    <cellStyle name="Millares [0] 4 3 2 2 2 6" xfId="17307"/>
    <cellStyle name="Millares [0] 4 3 2 2 2 2 5" xfId="17308"/>
    <cellStyle name="Millares [0] 4 3 2 2 2 2 2 4" xfId="17309"/>
    <cellStyle name="Millares [0] 4 3 2 2 2 2 2 2 2" xfId="17310"/>
    <cellStyle name="Millares [0] 4 3 2 2 2 2 2 3 2" xfId="17311"/>
    <cellStyle name="Millares [0] 4 3 2 2 2 2 3 2" xfId="17312"/>
    <cellStyle name="Millares [0] 4 3 2 2 2 2 4 2" xfId="17313"/>
    <cellStyle name="Millares [0] 4 3 2 2 2 3 4" xfId="17314"/>
    <cellStyle name="Millares [0] 4 3 2 2 2 3 2 2" xfId="17315"/>
    <cellStyle name="Millares [0] 4 3 2 2 2 3 3 2" xfId="17316"/>
    <cellStyle name="Millares [0] 4 3 2 2 2 4 2" xfId="17317"/>
    <cellStyle name="Millares [0] 4 3 2 2 2 5 2" xfId="17318"/>
    <cellStyle name="Millares [0] 4 3 2 2 3 5" xfId="17319"/>
    <cellStyle name="Millares [0] 4 3 2 2 3 2 4" xfId="17320"/>
    <cellStyle name="Millares [0] 4 3 2 2 3 2 2 2" xfId="17321"/>
    <cellStyle name="Millares [0] 4 3 2 2 3 2 3 2" xfId="17322"/>
    <cellStyle name="Millares [0] 4 3 2 2 3 3 2" xfId="17323"/>
    <cellStyle name="Millares [0] 4 3 2 2 3 4 2" xfId="17324"/>
    <cellStyle name="Millares [0] 4 3 2 2 4 5" xfId="17325"/>
    <cellStyle name="Millares [0] 4 3 2 2 4 2 4" xfId="17326"/>
    <cellStyle name="Millares [0] 4 3 2 2 4 2 2 2" xfId="17327"/>
    <cellStyle name="Millares [0] 4 3 2 2 4 2 3 2" xfId="17328"/>
    <cellStyle name="Millares [0] 4 3 2 2 4 3 2" xfId="17329"/>
    <cellStyle name="Millares [0] 4 3 2 2 4 4 2" xfId="17330"/>
    <cellStyle name="Millares [0] 4 3 2 2 5 5" xfId="17331"/>
    <cellStyle name="Millares [0] 4 3 2 2 5 2 4" xfId="17332"/>
    <cellStyle name="Millares [0] 4 3 2 2 5 2 2 2" xfId="17333"/>
    <cellStyle name="Millares [0] 4 3 2 2 5 2 3 2" xfId="17334"/>
    <cellStyle name="Millares [0] 4 3 2 2 5 3 2" xfId="17335"/>
    <cellStyle name="Millares [0] 4 3 2 2 5 4 2" xfId="17336"/>
    <cellStyle name="Millares [0] 4 3 2 2 6 4" xfId="17337"/>
    <cellStyle name="Millares [0] 4 3 2 2 6 2 2" xfId="17338"/>
    <cellStyle name="Millares [0] 4 3 2 2 6 3 2" xfId="17339"/>
    <cellStyle name="Millares [0] 4 3 2 2 7 2" xfId="17340"/>
    <cellStyle name="Millares [0] 4 3 2 2 8 2" xfId="17341"/>
    <cellStyle name="Millares [0] 4 3 2 3 6" xfId="17342"/>
    <cellStyle name="Millares [0] 4 3 2 3 2 5" xfId="17343"/>
    <cellStyle name="Millares [0] 4 3 2 3 2 2 4" xfId="17344"/>
    <cellStyle name="Millares [0] 4 3 2 3 2 2 2 2" xfId="17345"/>
    <cellStyle name="Millares [0] 4 3 2 3 2 2 3 2" xfId="17346"/>
    <cellStyle name="Millares [0] 4 3 2 3 2 3 2" xfId="17347"/>
    <cellStyle name="Millares [0] 4 3 2 3 2 4 2" xfId="17348"/>
    <cellStyle name="Millares [0] 4 3 2 3 3 4" xfId="17349"/>
    <cellStyle name="Millares [0] 4 3 2 3 3 2 2" xfId="17350"/>
    <cellStyle name="Millares [0] 4 3 2 3 3 3 2" xfId="17351"/>
    <cellStyle name="Millares [0] 4 3 2 3 4 2" xfId="17352"/>
    <cellStyle name="Millares [0] 4 3 2 3 5 2" xfId="17353"/>
    <cellStyle name="Millares [0] 4 3 2 4 5" xfId="17354"/>
    <cellStyle name="Millares [0] 4 3 2 4 2 4" xfId="17355"/>
    <cellStyle name="Millares [0] 4 3 2 4 2 2 2" xfId="17356"/>
    <cellStyle name="Millares [0] 4 3 2 4 2 3 2" xfId="17357"/>
    <cellStyle name="Millares [0] 4 3 2 4 3 2" xfId="17358"/>
    <cellStyle name="Millares [0] 4 3 2 4 4 2" xfId="17359"/>
    <cellStyle name="Millares [0] 4 3 2 5 5" xfId="17360"/>
    <cellStyle name="Millares [0] 4 3 2 5 2 4" xfId="17361"/>
    <cellStyle name="Millares [0] 4 3 2 5 2 2 2" xfId="17362"/>
    <cellStyle name="Millares [0] 4 3 2 5 2 3 2" xfId="17363"/>
    <cellStyle name="Millares [0] 4 3 2 5 3 2" xfId="17364"/>
    <cellStyle name="Millares [0] 4 3 2 5 4 2" xfId="17365"/>
    <cellStyle name="Millares [0] 4 3 2 6 5" xfId="17366"/>
    <cellStyle name="Millares [0] 4 3 2 6 2 4" xfId="17367"/>
    <cellStyle name="Millares [0] 4 3 2 6 2 2 2" xfId="17368"/>
    <cellStyle name="Millares [0] 4 3 2 6 2 3 2" xfId="17369"/>
    <cellStyle name="Millares [0] 4 3 2 6 3 2" xfId="17370"/>
    <cellStyle name="Millares [0] 4 3 2 6 4 2" xfId="17371"/>
    <cellStyle name="Millares [0] 4 3 2 7 4" xfId="17372"/>
    <cellStyle name="Millares [0] 4 3 2 7 2 2" xfId="17373"/>
    <cellStyle name="Millares [0] 4 3 2 7 3 2" xfId="17374"/>
    <cellStyle name="Millares [0] 4 3 2 8 2" xfId="17375"/>
    <cellStyle name="Millares [0] 4 3 2 9 2" xfId="17376"/>
    <cellStyle name="Millares [0] 4 3 3 9" xfId="17377"/>
    <cellStyle name="Millares [0] 4 3 3 2 6" xfId="17378"/>
    <cellStyle name="Millares [0] 4 3 3 2 2 5" xfId="17379"/>
    <cellStyle name="Millares [0] 4 3 3 2 2 2 4" xfId="17380"/>
    <cellStyle name="Millares [0] 4 3 3 2 2 2 2 2" xfId="17381"/>
    <cellStyle name="Millares [0] 4 3 3 2 2 2 3 2" xfId="17382"/>
    <cellStyle name="Millares [0] 4 3 3 2 2 3 2" xfId="17383"/>
    <cellStyle name="Millares [0] 4 3 3 2 2 4 2" xfId="17384"/>
    <cellStyle name="Millares [0] 4 3 3 2 3 4" xfId="17385"/>
    <cellStyle name="Millares [0] 4 3 3 2 3 2 2" xfId="17386"/>
    <cellStyle name="Millares [0] 4 3 3 2 3 3 2" xfId="17387"/>
    <cellStyle name="Millares [0] 4 3 3 2 4 2" xfId="17388"/>
    <cellStyle name="Millares [0] 4 3 3 2 5 2" xfId="17389"/>
    <cellStyle name="Millares [0] 4 3 3 3 5" xfId="17390"/>
    <cellStyle name="Millares [0] 4 3 3 3 2 4" xfId="17391"/>
    <cellStyle name="Millares [0] 4 3 3 3 2 2 2" xfId="17392"/>
    <cellStyle name="Millares [0] 4 3 3 3 2 3 2" xfId="17393"/>
    <cellStyle name="Millares [0] 4 3 3 3 3 2" xfId="17394"/>
    <cellStyle name="Millares [0] 4 3 3 3 4 2" xfId="17395"/>
    <cellStyle name="Millares [0] 4 3 3 4 5" xfId="17396"/>
    <cellStyle name="Millares [0] 4 3 3 4 2 4" xfId="17397"/>
    <cellStyle name="Millares [0] 4 3 3 4 2 2 2" xfId="17398"/>
    <cellStyle name="Millares [0] 4 3 3 4 2 3 2" xfId="17399"/>
    <cellStyle name="Millares [0] 4 3 3 4 3 2" xfId="17400"/>
    <cellStyle name="Millares [0] 4 3 3 4 4 2" xfId="17401"/>
    <cellStyle name="Millares [0] 4 3 3 5 5" xfId="17402"/>
    <cellStyle name="Millares [0] 4 3 3 5 2 4" xfId="17403"/>
    <cellStyle name="Millares [0] 4 3 3 5 2 2 2" xfId="17404"/>
    <cellStyle name="Millares [0] 4 3 3 5 2 3 2" xfId="17405"/>
    <cellStyle name="Millares [0] 4 3 3 5 3 2" xfId="17406"/>
    <cellStyle name="Millares [0] 4 3 3 5 4 2" xfId="17407"/>
    <cellStyle name="Millares [0] 4 3 3 6 4" xfId="17408"/>
    <cellStyle name="Millares [0] 4 3 3 6 2 2" xfId="17409"/>
    <cellStyle name="Millares [0] 4 3 3 6 3 2" xfId="17410"/>
    <cellStyle name="Millares [0] 4 3 3 7 2" xfId="17411"/>
    <cellStyle name="Millares [0] 4 3 3 8 2" xfId="17412"/>
    <cellStyle name="Millares [0] 4 3 4 6" xfId="17413"/>
    <cellStyle name="Millares [0] 4 3 4 2 5" xfId="17414"/>
    <cellStyle name="Millares [0] 4 3 4 2 2 4" xfId="17415"/>
    <cellStyle name="Millares [0] 4 3 4 2 2 2 2" xfId="17416"/>
    <cellStyle name="Millares [0] 4 3 4 2 2 3 2" xfId="17417"/>
    <cellStyle name="Millares [0] 4 3 4 2 3 2" xfId="17418"/>
    <cellStyle name="Millares [0] 4 3 4 2 4 2" xfId="17419"/>
    <cellStyle name="Millares [0] 4 3 4 3 4" xfId="17420"/>
    <cellStyle name="Millares [0] 4 3 4 3 2 2" xfId="17421"/>
    <cellStyle name="Millares [0] 4 3 4 3 3 2" xfId="17422"/>
    <cellStyle name="Millares [0] 4 3 4 4 2" xfId="17423"/>
    <cellStyle name="Millares [0] 4 3 4 5 2" xfId="17424"/>
    <cellStyle name="Millares [0] 4 3 5 5" xfId="17425"/>
    <cellStyle name="Millares [0] 4 3 5 2 4" xfId="17426"/>
    <cellStyle name="Millares [0] 4 3 5 2 2 2" xfId="17427"/>
    <cellStyle name="Millares [0] 4 3 5 2 3 2" xfId="17428"/>
    <cellStyle name="Millares [0] 4 3 5 3 2" xfId="17429"/>
    <cellStyle name="Millares [0] 4 3 5 4 2" xfId="17430"/>
    <cellStyle name="Millares [0] 4 3 6 5" xfId="17431"/>
    <cellStyle name="Millares [0] 4 3 6 2 4" xfId="17432"/>
    <cellStyle name="Millares [0] 4 3 6 2 2 2" xfId="17433"/>
    <cellStyle name="Millares [0] 4 3 6 2 3 2" xfId="17434"/>
    <cellStyle name="Millares [0] 4 3 6 3 2" xfId="17435"/>
    <cellStyle name="Millares [0] 4 3 6 4 2" xfId="17436"/>
    <cellStyle name="Millares [0] 4 3 7 5" xfId="17437"/>
    <cellStyle name="Millares [0] 4 3 7 2 4" xfId="17438"/>
    <cellStyle name="Millares [0] 4 3 7 2 2 2" xfId="17439"/>
    <cellStyle name="Millares [0] 4 3 7 2 3 2" xfId="17440"/>
    <cellStyle name="Millares [0] 4 3 7 3 2" xfId="17441"/>
    <cellStyle name="Millares [0] 4 3 7 4 2" xfId="17442"/>
    <cellStyle name="Millares [0] 4 3 8 4" xfId="17443"/>
    <cellStyle name="Millares [0] 4 3 8 2 2" xfId="17444"/>
    <cellStyle name="Millares [0] 4 3 8 3 2" xfId="17445"/>
    <cellStyle name="Millares [0] 4 3 9 2" xfId="17446"/>
    <cellStyle name="Millares [0] 4 4 5" xfId="17447"/>
    <cellStyle name="Millares [0] 4 4 2 4" xfId="17448"/>
    <cellStyle name="Millares [0] 4 4 2 2 2" xfId="17449"/>
    <cellStyle name="Millares [0] 4 4 2 3 2" xfId="17450"/>
    <cellStyle name="Millares [0] 4 4 3 2" xfId="17451"/>
    <cellStyle name="Millares [0] 4 4 4 2" xfId="17452"/>
    <cellStyle name="Millares [0] 4 5 5" xfId="17453"/>
    <cellStyle name="Millares [0] 4 5 2 4" xfId="17454"/>
    <cellStyle name="Millares [0] 4 5 2 2 2" xfId="17455"/>
    <cellStyle name="Millares [0] 4 5 2 3 2" xfId="17456"/>
    <cellStyle name="Millares [0] 4 5 3 2" xfId="17457"/>
    <cellStyle name="Millares [0] 4 5 4 2" xfId="17458"/>
    <cellStyle name="Millares [0] 4 6 5" xfId="17459"/>
    <cellStyle name="Millares [0] 4 6 2 4" xfId="17460"/>
    <cellStyle name="Millares [0] 4 6 2 2 2" xfId="17461"/>
    <cellStyle name="Millares [0] 4 6 2 3 2" xfId="17462"/>
    <cellStyle name="Millares [0] 4 6 3 2" xfId="17463"/>
    <cellStyle name="Millares [0] 4 6 4 2" xfId="17464"/>
    <cellStyle name="Millares [0] 4 7 2" xfId="17465"/>
    <cellStyle name="Millares [0] 5 6" xfId="17466"/>
    <cellStyle name="Millares [0] 5 2 10" xfId="17467"/>
    <cellStyle name="Millares [0] 5 2 2 9" xfId="17468"/>
    <cellStyle name="Millares [0] 5 2 2 2 6" xfId="17469"/>
    <cellStyle name="Millares [0] 5 2 2 2 2 5" xfId="17470"/>
    <cellStyle name="Millares [0] 5 2 2 2 2 2 4" xfId="17471"/>
    <cellStyle name="Millares [0] 5 2 2 2 2 2 2 2" xfId="17472"/>
    <cellStyle name="Millares [0] 5 2 2 2 2 2 3 2" xfId="17473"/>
    <cellStyle name="Millares [0] 5 2 2 2 2 3 2" xfId="17474"/>
    <cellStyle name="Millares [0] 5 2 2 2 2 4 2" xfId="17475"/>
    <cellStyle name="Millares [0] 5 2 2 2 3 4" xfId="17476"/>
    <cellStyle name="Millares [0] 5 2 2 2 3 2 2" xfId="17477"/>
    <cellStyle name="Millares [0] 5 2 2 2 3 3 2" xfId="17478"/>
    <cellStyle name="Millares [0] 5 2 2 2 4 2" xfId="17479"/>
    <cellStyle name="Millares [0] 5 2 2 2 5 2" xfId="17480"/>
    <cellStyle name="Millares [0] 5 2 2 3 5" xfId="17481"/>
    <cellStyle name="Millares [0] 5 2 2 3 2 4" xfId="17482"/>
    <cellStyle name="Millares [0] 5 2 2 3 2 2 2" xfId="17483"/>
    <cellStyle name="Millares [0] 5 2 2 3 2 3 2" xfId="17484"/>
    <cellStyle name="Millares [0] 5 2 2 3 3 2" xfId="17485"/>
    <cellStyle name="Millares [0] 5 2 2 3 4 2" xfId="17486"/>
    <cellStyle name="Millares [0] 5 2 2 4 5" xfId="17487"/>
    <cellStyle name="Millares [0] 5 2 2 4 2 4" xfId="17488"/>
    <cellStyle name="Millares [0] 5 2 2 4 2 2 2" xfId="17489"/>
    <cellStyle name="Millares [0] 5 2 2 4 2 3 2" xfId="17490"/>
    <cellStyle name="Millares [0] 5 2 2 4 3 2" xfId="17491"/>
    <cellStyle name="Millares [0] 5 2 2 4 4 2" xfId="17492"/>
    <cellStyle name="Millares [0] 5 2 2 5 5" xfId="17493"/>
    <cellStyle name="Millares [0] 5 2 2 5 2 4" xfId="17494"/>
    <cellStyle name="Millares [0] 5 2 2 5 2 2 2" xfId="17495"/>
    <cellStyle name="Millares [0] 5 2 2 5 2 3 2" xfId="17496"/>
    <cellStyle name="Millares [0] 5 2 2 5 3 2" xfId="17497"/>
    <cellStyle name="Millares [0] 5 2 2 5 4 2" xfId="17498"/>
    <cellStyle name="Millares [0] 5 2 2 6 4" xfId="17499"/>
    <cellStyle name="Millares [0] 5 2 2 6 2 2" xfId="17500"/>
    <cellStyle name="Millares [0] 5 2 2 6 3 2" xfId="17501"/>
    <cellStyle name="Millares [0] 5 2 2 7 2" xfId="17502"/>
    <cellStyle name="Millares [0] 5 2 2 8 2" xfId="17503"/>
    <cellStyle name="Millares [0] 5 2 3 6" xfId="17504"/>
    <cellStyle name="Millares [0] 5 2 3 2 5" xfId="17505"/>
    <cellStyle name="Millares [0] 5 2 3 2 2 4" xfId="17506"/>
    <cellStyle name="Millares [0] 5 2 3 2 2 2 2" xfId="17507"/>
    <cellStyle name="Millares [0] 5 2 3 2 2 3 2" xfId="17508"/>
    <cellStyle name="Millares [0] 5 2 3 2 3 2" xfId="17509"/>
    <cellStyle name="Millares [0] 5 2 3 2 4 2" xfId="17510"/>
    <cellStyle name="Millares [0] 5 2 3 3 4" xfId="17511"/>
    <cellStyle name="Millares [0] 5 2 3 3 2 2" xfId="17512"/>
    <cellStyle name="Millares [0] 5 2 3 3 3 2" xfId="17513"/>
    <cellStyle name="Millares [0] 5 2 3 4 2" xfId="17514"/>
    <cellStyle name="Millares [0] 5 2 3 5 2" xfId="17515"/>
    <cellStyle name="Millares [0] 5 2 4 5" xfId="17516"/>
    <cellStyle name="Millares [0] 5 2 4 2 4" xfId="17517"/>
    <cellStyle name="Millares [0] 5 2 4 2 2 2" xfId="17518"/>
    <cellStyle name="Millares [0] 5 2 4 2 3 2" xfId="17519"/>
    <cellStyle name="Millares [0] 5 2 4 3 2" xfId="17520"/>
    <cellStyle name="Millares [0] 5 2 4 4 2" xfId="17521"/>
    <cellStyle name="Millares [0] 5 2 5 5" xfId="17522"/>
    <cellStyle name="Millares [0] 5 2 5 2 4" xfId="17523"/>
    <cellStyle name="Millares [0] 5 2 5 2 2 2" xfId="17524"/>
    <cellStyle name="Millares [0] 5 2 5 2 3 2" xfId="17525"/>
    <cellStyle name="Millares [0] 5 2 5 3 2" xfId="17526"/>
    <cellStyle name="Millares [0] 5 2 5 4 2" xfId="17527"/>
    <cellStyle name="Millares [0] 5 2 6 5" xfId="17528"/>
    <cellStyle name="Millares [0] 5 2 6 2 4" xfId="17529"/>
    <cellStyle name="Millares [0] 5 2 6 2 2 2" xfId="17530"/>
    <cellStyle name="Millares [0] 5 2 6 2 3 2" xfId="17531"/>
    <cellStyle name="Millares [0] 5 2 6 3 2" xfId="17532"/>
    <cellStyle name="Millares [0] 5 2 6 4 2" xfId="17533"/>
    <cellStyle name="Millares [0] 5 2 7 4" xfId="17534"/>
    <cellStyle name="Millares [0] 5 2 7 2 2" xfId="17535"/>
    <cellStyle name="Millares [0] 5 2 7 3 2" xfId="17536"/>
    <cellStyle name="Millares [0] 5 2 8 2" xfId="17537"/>
    <cellStyle name="Millares [0] 5 2 9 2" xfId="17538"/>
    <cellStyle name="Millares [0] 5 3 9" xfId="17539"/>
    <cellStyle name="Millares [0] 5 3 2 6" xfId="17540"/>
    <cellStyle name="Millares [0] 5 3 2 2 5" xfId="17541"/>
    <cellStyle name="Millares [0] 5 3 2 2 2 4" xfId="17542"/>
    <cellStyle name="Millares [0] 5 3 2 2 2 2 2" xfId="17543"/>
    <cellStyle name="Millares [0] 5 3 2 2 2 3 2" xfId="17544"/>
    <cellStyle name="Millares [0] 5 3 2 2 3 2" xfId="17545"/>
    <cellStyle name="Millares [0] 5 3 2 2 4 2" xfId="17546"/>
    <cellStyle name="Millares [0] 5 3 2 3 4" xfId="17547"/>
    <cellStyle name="Millares [0] 5 3 2 3 2 2" xfId="17548"/>
    <cellStyle name="Millares [0] 5 3 2 3 3 2" xfId="17549"/>
    <cellStyle name="Millares [0] 5 3 2 4 2" xfId="17550"/>
    <cellStyle name="Millares [0] 5 3 2 5 2" xfId="17551"/>
    <cellStyle name="Millares [0] 5 3 3 5" xfId="17552"/>
    <cellStyle name="Millares [0] 5 3 3 2 4" xfId="17553"/>
    <cellStyle name="Millares [0] 5 3 3 2 2 2" xfId="17554"/>
    <cellStyle name="Millares [0] 5 3 3 2 3 2" xfId="17555"/>
    <cellStyle name="Millares [0] 5 3 3 3 2" xfId="17556"/>
    <cellStyle name="Millares [0] 5 3 3 4 2" xfId="17557"/>
    <cellStyle name="Millares [0] 5 3 4 5" xfId="17558"/>
    <cellStyle name="Millares [0] 5 3 4 2 4" xfId="17559"/>
    <cellStyle name="Millares [0] 5 3 4 2 2 2" xfId="17560"/>
    <cellStyle name="Millares [0] 5 3 4 2 3 2" xfId="17561"/>
    <cellStyle name="Millares [0] 5 3 4 3 2" xfId="17562"/>
    <cellStyle name="Millares [0] 5 3 4 4 2" xfId="17563"/>
    <cellStyle name="Millares [0] 5 3 5 5" xfId="17564"/>
    <cellStyle name="Millares [0] 5 3 5 2 4" xfId="17565"/>
    <cellStyle name="Millares [0] 5 3 5 2 2 2" xfId="17566"/>
    <cellStyle name="Millares [0] 5 3 5 2 3 2" xfId="17567"/>
    <cellStyle name="Millares [0] 5 3 5 3 2" xfId="17568"/>
    <cellStyle name="Millares [0] 5 3 5 4 2" xfId="17569"/>
    <cellStyle name="Millares [0] 5 3 6 4" xfId="17570"/>
    <cellStyle name="Millares [0] 5 3 6 2 2" xfId="17571"/>
    <cellStyle name="Millares [0] 5 3 6 3 2" xfId="17572"/>
    <cellStyle name="Millares [0] 5 3 7 2" xfId="17573"/>
    <cellStyle name="Millares [0] 5 3 8 2" xfId="17574"/>
    <cellStyle name="Millares [0] 5 4 5" xfId="17575"/>
    <cellStyle name="Millares [0] 5 4 2 4" xfId="17576"/>
    <cellStyle name="Millares [0] 5 4 2 2 2" xfId="17577"/>
    <cellStyle name="Millares [0] 5 4 2 3 2" xfId="17578"/>
    <cellStyle name="Millares [0] 5 4 3 2" xfId="17579"/>
    <cellStyle name="Millares [0] 5 4 4 2" xfId="17580"/>
    <cellStyle name="Millares [0] 5 5 2" xfId="17581"/>
    <cellStyle name="Millares [0] 6 5" xfId="17582"/>
    <cellStyle name="Millares [0] 6 2 4" xfId="17583"/>
    <cellStyle name="Millares [0] 6 2 2 2" xfId="17584"/>
    <cellStyle name="Millares [0] 6 2 3 2" xfId="17585"/>
    <cellStyle name="Millares [0] 6 3 2" xfId="17586"/>
    <cellStyle name="Millares [0] 6 4 2" xfId="17587"/>
    <cellStyle name="Millares [0] 7 5" xfId="17588"/>
    <cellStyle name="Millares [0] 7 2 4" xfId="17589"/>
    <cellStyle name="Millares [0] 7 2 2 2" xfId="17590"/>
    <cellStyle name="Millares [0] 7 2 3 2" xfId="17591"/>
    <cellStyle name="Millares [0] 7 3 2" xfId="17592"/>
    <cellStyle name="Millares [0] 7 4 2" xfId="17593"/>
    <cellStyle name="Millares [0] 8 5" xfId="17594"/>
    <cellStyle name="Millares [0] 8 2 2" xfId="17595"/>
    <cellStyle name="Millares [0] 8 3 2" xfId="17596"/>
    <cellStyle name="Millares [0] 8 4 2" xfId="17597"/>
    <cellStyle name="Millares [0] 9 4" xfId="17598"/>
    <cellStyle name="Millares [0] 9 2 2" xfId="17599"/>
    <cellStyle name="Millares [0] 9 3 2" xfId="17600"/>
    <cellStyle name="Millares 147 5" xfId="17601"/>
    <cellStyle name="Millares 147 2 4" xfId="17602"/>
    <cellStyle name="Millares 147 2 2 2" xfId="17603"/>
    <cellStyle name="Millares 147 2 3 2" xfId="17604"/>
    <cellStyle name="Millares 147 3 2" xfId="17605"/>
    <cellStyle name="Millares 147 4 2" xfId="17606"/>
    <cellStyle name="Millares 148 5" xfId="17607"/>
    <cellStyle name="Millares 148 2 4" xfId="17608"/>
    <cellStyle name="Millares 148 2 2 2" xfId="17609"/>
    <cellStyle name="Millares 148 2 3 2" xfId="17610"/>
    <cellStyle name="Millares 148 3 2" xfId="17611"/>
    <cellStyle name="Millares 148 4 2" xfId="17612"/>
    <cellStyle name="Millares 149 5" xfId="17613"/>
    <cellStyle name="Millares 149 2 4" xfId="17614"/>
    <cellStyle name="Millares 149 2 2 2" xfId="17615"/>
    <cellStyle name="Millares 149 2 3 2" xfId="17616"/>
    <cellStyle name="Millares 149 3 2" xfId="17617"/>
    <cellStyle name="Millares 149 4 2" xfId="17618"/>
    <cellStyle name="Millares 150 5" xfId="17619"/>
    <cellStyle name="Millares 150 2 4" xfId="17620"/>
    <cellStyle name="Millares 150 2 2 2" xfId="17621"/>
    <cellStyle name="Millares 150 2 3 2" xfId="17622"/>
    <cellStyle name="Millares 150 3 2" xfId="17623"/>
    <cellStyle name="Millares 150 4 2" xfId="17624"/>
    <cellStyle name="Millares 151 6" xfId="17625"/>
    <cellStyle name="Millares 151 2 4" xfId="17626"/>
    <cellStyle name="Millares 151 2 2 2" xfId="17627"/>
    <cellStyle name="Millares 151 2 3 2" xfId="17628"/>
    <cellStyle name="Millares 151 3 2" xfId="17629"/>
    <cellStyle name="Millares 151 4 2" xfId="17630"/>
    <cellStyle name="Millares 152 4" xfId="17631"/>
    <cellStyle name="Millares 152 2 2" xfId="17632"/>
    <cellStyle name="Millares 152 3 2" xfId="17633"/>
    <cellStyle name="Millares 153 4" xfId="17634"/>
    <cellStyle name="Millares 153 2 2" xfId="17635"/>
    <cellStyle name="Millares 153 3 2" xfId="17636"/>
    <cellStyle name="Millares 154 4" xfId="17637"/>
    <cellStyle name="Millares 154 2 2" xfId="17638"/>
    <cellStyle name="Millares 154 3 2" xfId="17639"/>
    <cellStyle name="Millares 155 4" xfId="17640"/>
    <cellStyle name="Millares 155 2 2" xfId="17641"/>
    <cellStyle name="Millares 155 3 2" xfId="17642"/>
    <cellStyle name="Millares 156 4" xfId="17643"/>
    <cellStyle name="Millares 156 2 2" xfId="17644"/>
    <cellStyle name="Millares 156 3 2" xfId="17645"/>
    <cellStyle name="Millares 157 4" xfId="17646"/>
    <cellStyle name="Millares 157 2 2" xfId="17647"/>
    <cellStyle name="Millares 157 3 2" xfId="17648"/>
    <cellStyle name="Millares 158 4" xfId="17649"/>
    <cellStyle name="Millares 158 2 2" xfId="17650"/>
    <cellStyle name="Millares 158 3 2" xfId="17651"/>
    <cellStyle name="Millares 159 4" xfId="17652"/>
    <cellStyle name="Millares 159 2 2" xfId="17653"/>
    <cellStyle name="Millares 159 3 2" xfId="17654"/>
    <cellStyle name="Millares 160 4" xfId="17655"/>
    <cellStyle name="Millares 160 2 2" xfId="17656"/>
    <cellStyle name="Millares 160 3 2" xfId="17657"/>
    <cellStyle name="Millares 161 4" xfId="17658"/>
    <cellStyle name="Millares 161 2 2" xfId="17659"/>
    <cellStyle name="Millares 161 3 2" xfId="17660"/>
    <cellStyle name="Millares 162 2" xfId="17661"/>
    <cellStyle name="Millares 163 2" xfId="17662"/>
    <cellStyle name="Millares 164 2" xfId="17663"/>
    <cellStyle name="Millares 165 2" xfId="17664"/>
    <cellStyle name="Millares 166 2" xfId="17665"/>
    <cellStyle name="Millares 167 2" xfId="17666"/>
    <cellStyle name="Millares 168 2" xfId="17667"/>
    <cellStyle name="Millares 169 2" xfId="17668"/>
    <cellStyle name="Millares 170 2" xfId="17669"/>
    <cellStyle name="Millares 171 2" xfId="17670"/>
    <cellStyle name="Millares 172 2" xfId="17671"/>
    <cellStyle name="Millares 173 2" xfId="17672"/>
    <cellStyle name="Millares 174 2" xfId="17673"/>
    <cellStyle name="Millares 19 2 5" xfId="17674"/>
    <cellStyle name="Millares 19 2 2 4" xfId="17675"/>
    <cellStyle name="Millares 19 2 2 2 2" xfId="17676"/>
    <cellStyle name="Millares 19 2 2 3 2" xfId="17677"/>
    <cellStyle name="Millares 19 2 3 2" xfId="17678"/>
    <cellStyle name="Millares 19 2 4 2" xfId="17679"/>
    <cellStyle name="Millares 2 10 5" xfId="17680"/>
    <cellStyle name="Millares 2 10 2 3" xfId="17681"/>
    <cellStyle name="Millares 2 10 2 2 2" xfId="17682"/>
    <cellStyle name="Millares 2 10 3 2" xfId="17683"/>
    <cellStyle name="Millares 2 10 4 2" xfId="17684"/>
    <cellStyle name="Millares 2 11 3" xfId="17685"/>
    <cellStyle name="Millares 2 11 2 2" xfId="17686"/>
    <cellStyle name="Millares 2 12 2" xfId="17687"/>
    <cellStyle name="Millares 2 13 2" xfId="17688"/>
    <cellStyle name="Millares 2 2 3 14" xfId="17689"/>
    <cellStyle name="Millares 2 2 3 10 5" xfId="17690"/>
    <cellStyle name="Millares 2 2 3 10 2 4" xfId="17691"/>
    <cellStyle name="Millares 2 2 3 10 2 2 2" xfId="17692"/>
    <cellStyle name="Millares 2 2 3 10 2 3 2" xfId="17693"/>
    <cellStyle name="Millares 2 2 3 10 3 2" xfId="17694"/>
    <cellStyle name="Millares 2 2 3 10 4 2" xfId="17695"/>
    <cellStyle name="Millares 2 2 3 11 4" xfId="17696"/>
    <cellStyle name="Millares 2 2 3 11 2 2" xfId="17697"/>
    <cellStyle name="Millares 2 2 3 11 3 2" xfId="17698"/>
    <cellStyle name="Millares 2 2 3 12 2" xfId="17699"/>
    <cellStyle name="Millares 2 2 3 13 2" xfId="17700"/>
    <cellStyle name="Millares 2 2 3 2 13" xfId="17701"/>
    <cellStyle name="Millares 2 2 3 2 10 4" xfId="17702"/>
    <cellStyle name="Millares 2 2 3 2 10 2 2" xfId="17703"/>
    <cellStyle name="Millares 2 2 3 2 10 3 2" xfId="17704"/>
    <cellStyle name="Millares 2 2 3 2 11 2" xfId="17705"/>
    <cellStyle name="Millares 2 2 3 2 12 2" xfId="17706"/>
    <cellStyle name="Millares 2 2 3 2 2 10" xfId="17707"/>
    <cellStyle name="Millares 2 2 3 2 2 2 9" xfId="17708"/>
    <cellStyle name="Millares 2 2 3 2 2 2 2 6" xfId="17709"/>
    <cellStyle name="Millares 2 2 3 2 2 2 2 2 5" xfId="17710"/>
    <cellStyle name="Millares 2 2 3 2 2 2 2 2 2 4" xfId="17711"/>
    <cellStyle name="Millares 2 2 3 2 2 2 2 2 2 2 2" xfId="17712"/>
    <cellStyle name="Millares 2 2 3 2 2 2 2 2 2 3 2" xfId="17713"/>
    <cellStyle name="Millares 2 2 3 2 2 2 2 2 3 2" xfId="17714"/>
    <cellStyle name="Millares 2 2 3 2 2 2 2 2 4 2" xfId="17715"/>
    <cellStyle name="Millares 2 2 3 2 2 2 2 3 4" xfId="17716"/>
    <cellStyle name="Millares 2 2 3 2 2 2 2 3 2 2" xfId="17717"/>
    <cellStyle name="Millares 2 2 3 2 2 2 2 3 3 2" xfId="17718"/>
    <cellStyle name="Millares 2 2 3 2 2 2 2 4 2" xfId="17719"/>
    <cellStyle name="Millares 2 2 3 2 2 2 2 5 2" xfId="17720"/>
    <cellStyle name="Millares 2 2 3 2 2 2 3 5" xfId="17721"/>
    <cellStyle name="Millares 2 2 3 2 2 2 3 2 4" xfId="17722"/>
    <cellStyle name="Millares 2 2 3 2 2 2 3 2 2 2" xfId="17723"/>
    <cellStyle name="Millares 2 2 3 2 2 2 3 2 3 2" xfId="17724"/>
    <cellStyle name="Millares 2 2 3 2 2 2 3 3 2" xfId="17725"/>
    <cellStyle name="Millares 2 2 3 2 2 2 3 4 2" xfId="17726"/>
    <cellStyle name="Millares 2 2 3 2 2 2 4 5" xfId="17727"/>
    <cellStyle name="Millares 2 2 3 2 2 2 4 2 4" xfId="17728"/>
    <cellStyle name="Millares 2 2 3 2 2 2 4 2 2 2" xfId="17729"/>
    <cellStyle name="Millares 2 2 3 2 2 2 4 2 3 2" xfId="17730"/>
    <cellStyle name="Millares 2 2 3 2 2 2 4 3 2" xfId="17731"/>
    <cellStyle name="Millares 2 2 3 2 2 2 4 4 2" xfId="17732"/>
    <cellStyle name="Millares 2 2 3 2 2 2 5 5" xfId="17733"/>
    <cellStyle name="Millares 2 2 3 2 2 2 5 2 4" xfId="17734"/>
    <cellStyle name="Millares 2 2 3 2 2 2 5 2 2 2" xfId="17735"/>
    <cellStyle name="Millares 2 2 3 2 2 2 5 2 3 2" xfId="17736"/>
    <cellStyle name="Millares 2 2 3 2 2 2 5 3 2" xfId="17737"/>
    <cellStyle name="Millares 2 2 3 2 2 2 5 4 2" xfId="17738"/>
    <cellStyle name="Millares 2 2 3 2 2 2 6 4" xfId="17739"/>
    <cellStyle name="Millares 2 2 3 2 2 2 6 2 2" xfId="17740"/>
    <cellStyle name="Millares 2 2 3 2 2 2 6 3 2" xfId="17741"/>
    <cellStyle name="Millares 2 2 3 2 2 2 7 2" xfId="17742"/>
    <cellStyle name="Millares 2 2 3 2 2 2 8 2" xfId="17743"/>
    <cellStyle name="Millares 2 2 3 2 2 3 6" xfId="17744"/>
    <cellStyle name="Millares 2 2 3 2 2 3 2 5" xfId="17745"/>
    <cellStyle name="Millares 2 2 3 2 2 3 2 2 4" xfId="17746"/>
    <cellStyle name="Millares 2 2 3 2 2 3 2 2 2 2" xfId="17747"/>
    <cellStyle name="Millares 2 2 3 2 2 3 2 2 3 2" xfId="17748"/>
    <cellStyle name="Millares 2 2 3 2 2 3 2 3 2" xfId="17749"/>
    <cellStyle name="Millares 2 2 3 2 2 3 2 4 2" xfId="17750"/>
    <cellStyle name="Millares 2 2 3 2 2 3 3 4" xfId="17751"/>
    <cellStyle name="Millares 2 2 3 2 2 3 3 2 2" xfId="17752"/>
    <cellStyle name="Millares 2 2 3 2 2 3 3 3 2" xfId="17753"/>
    <cellStyle name="Millares 2 2 3 2 2 3 4 2" xfId="17754"/>
    <cellStyle name="Millares 2 2 3 2 2 3 5 2" xfId="17755"/>
    <cellStyle name="Millares 2 2 3 2 2 4 5" xfId="17756"/>
    <cellStyle name="Millares 2 2 3 2 2 4 2 4" xfId="17757"/>
    <cellStyle name="Millares 2 2 3 2 2 4 2 2 2" xfId="17758"/>
    <cellStyle name="Millares 2 2 3 2 2 4 2 3 2" xfId="17759"/>
    <cellStyle name="Millares 2 2 3 2 2 4 3 2" xfId="17760"/>
    <cellStyle name="Millares 2 2 3 2 2 4 4 2" xfId="17761"/>
    <cellStyle name="Millares 2 2 3 2 2 5 5" xfId="17762"/>
    <cellStyle name="Millares 2 2 3 2 2 5 2 4" xfId="17763"/>
    <cellStyle name="Millares 2 2 3 2 2 5 2 2 2" xfId="17764"/>
    <cellStyle name="Millares 2 2 3 2 2 5 2 3 2" xfId="17765"/>
    <cellStyle name="Millares 2 2 3 2 2 5 3 2" xfId="17766"/>
    <cellStyle name="Millares 2 2 3 2 2 5 4 2" xfId="17767"/>
    <cellStyle name="Millares 2 2 3 2 2 6 5" xfId="17768"/>
    <cellStyle name="Millares 2 2 3 2 2 6 2 4" xfId="17769"/>
    <cellStyle name="Millares 2 2 3 2 2 6 2 2 2" xfId="17770"/>
    <cellStyle name="Millares 2 2 3 2 2 6 2 3 2" xfId="17771"/>
    <cellStyle name="Millares 2 2 3 2 2 6 3 2" xfId="17772"/>
    <cellStyle name="Millares 2 2 3 2 2 6 4 2" xfId="17773"/>
    <cellStyle name="Millares 2 2 3 2 2 7 4" xfId="17774"/>
    <cellStyle name="Millares 2 2 3 2 2 7 2 2" xfId="17775"/>
    <cellStyle name="Millares 2 2 3 2 2 7 3 2" xfId="17776"/>
    <cellStyle name="Millares 2 2 3 2 2 8 2" xfId="17777"/>
    <cellStyle name="Millares 2 2 3 2 2 9 2" xfId="17778"/>
    <cellStyle name="Millares 2 2 3 2 3 9" xfId="17779"/>
    <cellStyle name="Millares 2 2 3 2 3 2 6" xfId="17780"/>
    <cellStyle name="Millares 2 2 3 2 3 2 2 5" xfId="17781"/>
    <cellStyle name="Millares 2 2 3 2 3 2 2 2 4" xfId="17782"/>
    <cellStyle name="Millares 2 2 3 2 3 2 2 2 2 2" xfId="17783"/>
    <cellStyle name="Millares 2 2 3 2 3 2 2 2 3 2" xfId="17784"/>
    <cellStyle name="Millares 2 2 3 2 3 2 2 3 2" xfId="17785"/>
    <cellStyle name="Millares 2 2 3 2 3 2 2 4 2" xfId="17786"/>
    <cellStyle name="Millares 2 2 3 2 3 2 3 4" xfId="17787"/>
    <cellStyle name="Millares 2 2 3 2 3 2 3 2 2" xfId="17788"/>
    <cellStyle name="Millares 2 2 3 2 3 2 3 3 2" xfId="17789"/>
    <cellStyle name="Millares 2 2 3 2 3 2 4 2" xfId="17790"/>
    <cellStyle name="Millares 2 2 3 2 3 2 5 2" xfId="17791"/>
    <cellStyle name="Millares 2 2 3 2 3 3 5" xfId="17792"/>
    <cellStyle name="Millares 2 2 3 2 3 3 2 4" xfId="17793"/>
    <cellStyle name="Millares 2 2 3 2 3 3 2 2 2" xfId="17794"/>
    <cellStyle name="Millares 2 2 3 2 3 3 2 3 2" xfId="17795"/>
    <cellStyle name="Millares 2 2 3 2 3 3 3 2" xfId="17796"/>
    <cellStyle name="Millares 2 2 3 2 3 3 4 2" xfId="17797"/>
    <cellStyle name="Millares 2 2 3 2 3 4 5" xfId="17798"/>
    <cellStyle name="Millares 2 2 3 2 3 4 2 4" xfId="17799"/>
    <cellStyle name="Millares 2 2 3 2 3 4 2 2 2" xfId="17800"/>
    <cellStyle name="Millares 2 2 3 2 3 4 2 3 2" xfId="17801"/>
    <cellStyle name="Millares 2 2 3 2 3 4 3 2" xfId="17802"/>
    <cellStyle name="Millares 2 2 3 2 3 4 4 2" xfId="17803"/>
    <cellStyle name="Millares 2 2 3 2 3 5 5" xfId="17804"/>
    <cellStyle name="Millares 2 2 3 2 3 5 2 4" xfId="17805"/>
    <cellStyle name="Millares 2 2 3 2 3 5 2 2 2" xfId="17806"/>
    <cellStyle name="Millares 2 2 3 2 3 5 2 3 2" xfId="17807"/>
    <cellStyle name="Millares 2 2 3 2 3 5 3 2" xfId="17808"/>
    <cellStyle name="Millares 2 2 3 2 3 5 4 2" xfId="17809"/>
    <cellStyle name="Millares 2 2 3 2 3 6 4" xfId="17810"/>
    <cellStyle name="Millares 2 2 3 2 3 6 2 2" xfId="17811"/>
    <cellStyle name="Millares 2 2 3 2 3 6 3 2" xfId="17812"/>
    <cellStyle name="Millares 2 2 3 2 3 7 2" xfId="17813"/>
    <cellStyle name="Millares 2 2 3 2 3 8 2" xfId="17814"/>
    <cellStyle name="Millares 2 2 3 2 4 7" xfId="17815"/>
    <cellStyle name="Millares 2 2 3 2 4 2 5" xfId="17816"/>
    <cellStyle name="Millares 2 2 3 2 4 2 2 4" xfId="17817"/>
    <cellStyle name="Millares 2 2 3 2 4 2 2 2 2" xfId="17818"/>
    <cellStyle name="Millares 2 2 3 2 4 2 2 3 2" xfId="17819"/>
    <cellStyle name="Millares 2 2 3 2 4 2 3 2" xfId="17820"/>
    <cellStyle name="Millares 2 2 3 2 4 2 4 2" xfId="17821"/>
    <cellStyle name="Millares 2 2 3 2 4 3 5" xfId="17822"/>
    <cellStyle name="Millares 2 2 3 2 4 3 2 4" xfId="17823"/>
    <cellStyle name="Millares 2 2 3 2 4 3 2 2 2" xfId="17824"/>
    <cellStyle name="Millares 2 2 3 2 4 3 2 3 2" xfId="17825"/>
    <cellStyle name="Millares 2 2 3 2 4 3 3 2" xfId="17826"/>
    <cellStyle name="Millares 2 2 3 2 4 3 4 2" xfId="17827"/>
    <cellStyle name="Millares 2 2 3 2 4 4 4" xfId="17828"/>
    <cellStyle name="Millares 2 2 3 2 4 4 2 2" xfId="17829"/>
    <cellStyle name="Millares 2 2 3 2 4 4 3 2" xfId="17830"/>
    <cellStyle name="Millares 2 2 3 2 4 5 2" xfId="17831"/>
    <cellStyle name="Millares 2 2 3 2 4 6 2" xfId="17832"/>
    <cellStyle name="Millares 2 2 3 2 5 5" xfId="17833"/>
    <cellStyle name="Millares 2 2 3 2 5 2 4" xfId="17834"/>
    <cellStyle name="Millares 2 2 3 2 5 2 2 2" xfId="17835"/>
    <cellStyle name="Millares 2 2 3 2 5 2 3 2" xfId="17836"/>
    <cellStyle name="Millares 2 2 3 2 5 3 2" xfId="17837"/>
    <cellStyle name="Millares 2 2 3 2 5 4 2" xfId="17838"/>
    <cellStyle name="Millares 2 2 3 2 6 5" xfId="17839"/>
    <cellStyle name="Millares 2 2 3 2 6 2 4" xfId="17840"/>
    <cellStyle name="Millares 2 2 3 2 6 2 2 2" xfId="17841"/>
    <cellStyle name="Millares 2 2 3 2 6 2 3 2" xfId="17842"/>
    <cellStyle name="Millares 2 2 3 2 6 3 2" xfId="17843"/>
    <cellStyle name="Millares 2 2 3 2 6 4 2" xfId="17844"/>
    <cellStyle name="Millares 2 2 3 2 7 5" xfId="17845"/>
    <cellStyle name="Millares 2 2 3 2 7 2 4" xfId="17846"/>
    <cellStyle name="Millares 2 2 3 2 7 2 2 2" xfId="17847"/>
    <cellStyle name="Millares 2 2 3 2 7 2 3 2" xfId="17848"/>
    <cellStyle name="Millares 2 2 3 2 7 3 2" xfId="17849"/>
    <cellStyle name="Millares 2 2 3 2 7 4 2" xfId="17850"/>
    <cellStyle name="Millares 2 2 3 2 8 5" xfId="17851"/>
    <cellStyle name="Millares 2 2 3 2 8 2 4" xfId="17852"/>
    <cellStyle name="Millares 2 2 3 2 8 2 2 2" xfId="17853"/>
    <cellStyle name="Millares 2 2 3 2 8 2 3 2" xfId="17854"/>
    <cellStyle name="Millares 2 2 3 2 8 3 2" xfId="17855"/>
    <cellStyle name="Millares 2 2 3 2 8 4 2" xfId="17856"/>
    <cellStyle name="Millares 2 2 3 2 9 5" xfId="17857"/>
    <cellStyle name="Millares 2 2 3 2 9 2 4" xfId="17858"/>
    <cellStyle name="Millares 2 2 3 2 9 2 2 2" xfId="17859"/>
    <cellStyle name="Millares 2 2 3 2 9 2 3 2" xfId="17860"/>
    <cellStyle name="Millares 2 2 3 2 9 3 2" xfId="17861"/>
    <cellStyle name="Millares 2 2 3 2 9 4 2" xfId="17862"/>
    <cellStyle name="Millares 2 2 3 3 10" xfId="17863"/>
    <cellStyle name="Millares 2 2 3 3 2 9" xfId="17864"/>
    <cellStyle name="Millares 2 2 3 3 2 2 6" xfId="17865"/>
    <cellStyle name="Millares 2 2 3 3 2 2 2 5" xfId="17866"/>
    <cellStyle name="Millares 2 2 3 3 2 2 2 2 4" xfId="17867"/>
    <cellStyle name="Millares 2 2 3 3 2 2 2 2 2 2" xfId="17868"/>
    <cellStyle name="Millares 2 2 3 3 2 2 2 2 3 2" xfId="17869"/>
    <cellStyle name="Millares 2 2 3 3 2 2 2 3 2" xfId="17870"/>
    <cellStyle name="Millares 2 2 3 3 2 2 2 4 2" xfId="17871"/>
    <cellStyle name="Millares 2 2 3 3 2 2 3 4" xfId="17872"/>
    <cellStyle name="Millares 2 2 3 3 2 2 3 2 2" xfId="17873"/>
    <cellStyle name="Millares 2 2 3 3 2 2 3 3 2" xfId="17874"/>
    <cellStyle name="Millares 2 2 3 3 2 2 4 2" xfId="17875"/>
    <cellStyle name="Millares 2 2 3 3 2 2 5 2" xfId="17876"/>
    <cellStyle name="Millares 2 2 3 3 2 3 5" xfId="17877"/>
    <cellStyle name="Millares 2 2 3 3 2 3 2 4" xfId="17878"/>
    <cellStyle name="Millares 2 2 3 3 2 3 2 2 2" xfId="17879"/>
    <cellStyle name="Millares 2 2 3 3 2 3 2 3 2" xfId="17880"/>
    <cellStyle name="Millares 2 2 3 3 2 3 3 2" xfId="17881"/>
    <cellStyle name="Millares 2 2 3 3 2 3 4 2" xfId="17882"/>
    <cellStyle name="Millares 2 2 3 3 2 4 5" xfId="17883"/>
    <cellStyle name="Millares 2 2 3 3 2 4 2 4" xfId="17884"/>
    <cellStyle name="Millares 2 2 3 3 2 4 2 2 2" xfId="17885"/>
    <cellStyle name="Millares 2 2 3 3 2 4 2 3 2" xfId="17886"/>
    <cellStyle name="Millares 2 2 3 3 2 4 3 2" xfId="17887"/>
    <cellStyle name="Millares 2 2 3 3 2 4 4 2" xfId="17888"/>
    <cellStyle name="Millares 2 2 3 3 2 5 5" xfId="17889"/>
    <cellStyle name="Millares 2 2 3 3 2 5 2 4" xfId="17890"/>
    <cellStyle name="Millares 2 2 3 3 2 5 2 2 2" xfId="17891"/>
    <cellStyle name="Millares 2 2 3 3 2 5 2 3 2" xfId="17892"/>
    <cellStyle name="Millares 2 2 3 3 2 5 3 2" xfId="17893"/>
    <cellStyle name="Millares 2 2 3 3 2 5 4 2" xfId="17894"/>
    <cellStyle name="Millares 2 2 3 3 2 6 4" xfId="17895"/>
    <cellStyle name="Millares 2 2 3 3 2 6 2 2" xfId="17896"/>
    <cellStyle name="Millares 2 2 3 3 2 6 3 2" xfId="17897"/>
    <cellStyle name="Millares 2 2 3 3 2 7 2" xfId="17898"/>
    <cellStyle name="Millares 2 2 3 3 2 8 2" xfId="17899"/>
    <cellStyle name="Millares 2 2 3 3 3 6" xfId="17900"/>
    <cellStyle name="Millares 2 2 3 3 3 2 5" xfId="17901"/>
    <cellStyle name="Millares 2 2 3 3 3 2 2 4" xfId="17902"/>
    <cellStyle name="Millares 2 2 3 3 3 2 2 2 2" xfId="17903"/>
    <cellStyle name="Millares 2 2 3 3 3 2 2 3 2" xfId="17904"/>
    <cellStyle name="Millares 2 2 3 3 3 2 3 2" xfId="17905"/>
    <cellStyle name="Millares 2 2 3 3 3 2 4 2" xfId="17906"/>
    <cellStyle name="Millares 2 2 3 3 3 3 4" xfId="17907"/>
    <cellStyle name="Millares 2 2 3 3 3 3 2 2" xfId="17908"/>
    <cellStyle name="Millares 2 2 3 3 3 3 3 2" xfId="17909"/>
    <cellStyle name="Millares 2 2 3 3 3 4 2" xfId="17910"/>
    <cellStyle name="Millares 2 2 3 3 3 5 2" xfId="17911"/>
    <cellStyle name="Millares 2 2 3 3 4 5" xfId="17912"/>
    <cellStyle name="Millares 2 2 3 3 4 2 4" xfId="17913"/>
    <cellStyle name="Millares 2 2 3 3 4 2 2 2" xfId="17914"/>
    <cellStyle name="Millares 2 2 3 3 4 2 3 2" xfId="17915"/>
    <cellStyle name="Millares 2 2 3 3 4 3 2" xfId="17916"/>
    <cellStyle name="Millares 2 2 3 3 4 4 2" xfId="17917"/>
    <cellStyle name="Millares 2 2 3 3 5 5" xfId="17918"/>
    <cellStyle name="Millares 2 2 3 3 5 2 4" xfId="17919"/>
    <cellStyle name="Millares 2 2 3 3 5 2 2 2" xfId="17920"/>
    <cellStyle name="Millares 2 2 3 3 5 2 3 2" xfId="17921"/>
    <cellStyle name="Millares 2 2 3 3 5 3 2" xfId="17922"/>
    <cellStyle name="Millares 2 2 3 3 5 4 2" xfId="17923"/>
    <cellStyle name="Millares 2 2 3 3 6 5" xfId="17924"/>
    <cellStyle name="Millares 2 2 3 3 6 2 4" xfId="17925"/>
    <cellStyle name="Millares 2 2 3 3 6 2 2 2" xfId="17926"/>
    <cellStyle name="Millares 2 2 3 3 6 2 3 2" xfId="17927"/>
    <cellStyle name="Millares 2 2 3 3 6 3 2" xfId="17928"/>
    <cellStyle name="Millares 2 2 3 3 6 4 2" xfId="17929"/>
    <cellStyle name="Millares 2 2 3 3 7 4" xfId="17930"/>
    <cellStyle name="Millares 2 2 3 3 7 2 2" xfId="17931"/>
    <cellStyle name="Millares 2 2 3 3 7 3 2" xfId="17932"/>
    <cellStyle name="Millares 2 2 3 3 8 2" xfId="17933"/>
    <cellStyle name="Millares 2 2 3 3 9 2" xfId="17934"/>
    <cellStyle name="Millares 2 2 3 4 9" xfId="17935"/>
    <cellStyle name="Millares 2 2 3 4 2 6" xfId="17936"/>
    <cellStyle name="Millares 2 2 3 4 2 2 5" xfId="17937"/>
    <cellStyle name="Millares 2 2 3 4 2 2 2 4" xfId="17938"/>
    <cellStyle name="Millares 2 2 3 4 2 2 2 2 2" xfId="17939"/>
    <cellStyle name="Millares 2 2 3 4 2 2 2 3 2" xfId="17940"/>
    <cellStyle name="Millares 2 2 3 4 2 2 3 2" xfId="17941"/>
    <cellStyle name="Millares 2 2 3 4 2 2 4 2" xfId="17942"/>
    <cellStyle name="Millares 2 2 3 4 2 3 4" xfId="17943"/>
    <cellStyle name="Millares 2 2 3 4 2 3 2 2" xfId="17944"/>
    <cellStyle name="Millares 2 2 3 4 2 3 3 2" xfId="17945"/>
    <cellStyle name="Millares 2 2 3 4 2 4 2" xfId="17946"/>
    <cellStyle name="Millares 2 2 3 4 2 5 2" xfId="17947"/>
    <cellStyle name="Millares 2 2 3 4 3 5" xfId="17948"/>
    <cellStyle name="Millares 2 2 3 4 3 2 4" xfId="17949"/>
    <cellStyle name="Millares 2 2 3 4 3 2 2 2" xfId="17950"/>
    <cellStyle name="Millares 2 2 3 4 3 2 3 2" xfId="17951"/>
    <cellStyle name="Millares 2 2 3 4 3 3 2" xfId="17952"/>
    <cellStyle name="Millares 2 2 3 4 3 4 2" xfId="17953"/>
    <cellStyle name="Millares 2 2 3 4 4 5" xfId="17954"/>
    <cellStyle name="Millares 2 2 3 4 4 2 4" xfId="17955"/>
    <cellStyle name="Millares 2 2 3 4 4 2 2 2" xfId="17956"/>
    <cellStyle name="Millares 2 2 3 4 4 2 3 2" xfId="17957"/>
    <cellStyle name="Millares 2 2 3 4 4 3 2" xfId="17958"/>
    <cellStyle name="Millares 2 2 3 4 4 4 2" xfId="17959"/>
    <cellStyle name="Millares 2 2 3 4 5 5" xfId="17960"/>
    <cellStyle name="Millares 2 2 3 4 5 2 4" xfId="17961"/>
    <cellStyle name="Millares 2 2 3 4 5 2 2 2" xfId="17962"/>
    <cellStyle name="Millares 2 2 3 4 5 2 3 2" xfId="17963"/>
    <cellStyle name="Millares 2 2 3 4 5 3 2" xfId="17964"/>
    <cellStyle name="Millares 2 2 3 4 5 4 2" xfId="17965"/>
    <cellStyle name="Millares 2 2 3 4 6 4" xfId="17966"/>
    <cellStyle name="Millares 2 2 3 4 6 2 2" xfId="17967"/>
    <cellStyle name="Millares 2 2 3 4 6 3 2" xfId="17968"/>
    <cellStyle name="Millares 2 2 3 4 7 2" xfId="17969"/>
    <cellStyle name="Millares 2 2 3 4 8 2" xfId="17970"/>
    <cellStyle name="Millares 2 2 3 5 7" xfId="17971"/>
    <cellStyle name="Millares 2 2 3 5 2 5" xfId="17972"/>
    <cellStyle name="Millares 2 2 3 5 2 2 4" xfId="17973"/>
    <cellStyle name="Millares 2 2 3 5 2 2 2 2" xfId="17974"/>
    <cellStyle name="Millares 2 2 3 5 2 2 3 2" xfId="17975"/>
    <cellStyle name="Millares 2 2 3 5 2 3 2" xfId="17976"/>
    <cellStyle name="Millares 2 2 3 5 2 4 2" xfId="17977"/>
    <cellStyle name="Millares 2 2 3 5 3 5" xfId="17978"/>
    <cellStyle name="Millares 2 2 3 5 3 2 4" xfId="17979"/>
    <cellStyle name="Millares 2 2 3 5 3 2 2 2" xfId="17980"/>
    <cellStyle name="Millares 2 2 3 5 3 2 3 2" xfId="17981"/>
    <cellStyle name="Millares 2 2 3 5 3 3 2" xfId="17982"/>
    <cellStyle name="Millares 2 2 3 5 3 4 2" xfId="17983"/>
    <cellStyle name="Millares 2 2 3 5 4 4" xfId="17984"/>
    <cellStyle name="Millares 2 2 3 5 4 2 2" xfId="17985"/>
    <cellStyle name="Millares 2 2 3 5 4 3 2" xfId="17986"/>
    <cellStyle name="Millares 2 2 3 5 5 2" xfId="17987"/>
    <cellStyle name="Millares 2 2 3 5 6 2" xfId="17988"/>
    <cellStyle name="Millares 2 2 3 6 5" xfId="17989"/>
    <cellStyle name="Millares 2 2 3 6 2 4" xfId="17990"/>
    <cellStyle name="Millares 2 2 3 6 2 2 2" xfId="17991"/>
    <cellStyle name="Millares 2 2 3 6 2 3 2" xfId="17992"/>
    <cellStyle name="Millares 2 2 3 6 3 2" xfId="17993"/>
    <cellStyle name="Millares 2 2 3 6 4 2" xfId="17994"/>
    <cellStyle name="Millares 2 2 3 7 5" xfId="17995"/>
    <cellStyle name="Millares 2 2 3 7 2 4" xfId="17996"/>
    <cellStyle name="Millares 2 2 3 7 2 2 2" xfId="17997"/>
    <cellStyle name="Millares 2 2 3 7 2 3 2" xfId="17998"/>
    <cellStyle name="Millares 2 2 3 7 3 2" xfId="17999"/>
    <cellStyle name="Millares 2 2 3 7 4 2" xfId="18000"/>
    <cellStyle name="Millares 2 2 3 8 5" xfId="18001"/>
    <cellStyle name="Millares 2 2 3 8 2 4" xfId="18002"/>
    <cellStyle name="Millares 2 2 3 8 2 2 2" xfId="18003"/>
    <cellStyle name="Millares 2 2 3 8 2 3 2" xfId="18004"/>
    <cellStyle name="Millares 2 2 3 8 3 2" xfId="18005"/>
    <cellStyle name="Millares 2 2 3 8 4 2" xfId="18006"/>
    <cellStyle name="Millares 2 2 3 9 5" xfId="18007"/>
    <cellStyle name="Millares 2 2 3 9 2 4" xfId="18008"/>
    <cellStyle name="Millares 2 2 3 9 2 2 2" xfId="18009"/>
    <cellStyle name="Millares 2 2 3 9 2 3 2" xfId="18010"/>
    <cellStyle name="Millares 2 2 3 9 3 2" xfId="18011"/>
    <cellStyle name="Millares 2 2 3 9 4 2" xfId="18012"/>
    <cellStyle name="Millares 2 3 10 5" xfId="18013"/>
    <cellStyle name="Millares 2 3 10 2 4" xfId="18014"/>
    <cellStyle name="Millares 2 3 10 2 2 2" xfId="18015"/>
    <cellStyle name="Millares 2 3 10 2 3 2" xfId="18016"/>
    <cellStyle name="Millares 2 3 10 3 2" xfId="18017"/>
    <cellStyle name="Millares 2 3 10 4 2" xfId="18018"/>
    <cellStyle name="Millares 2 3 11 5" xfId="18019"/>
    <cellStyle name="Millares 2 3 11 2 4" xfId="18020"/>
    <cellStyle name="Millares 2 3 11 2 2 2" xfId="18021"/>
    <cellStyle name="Millares 2 3 11 2 3 2" xfId="18022"/>
    <cellStyle name="Millares 2 3 11 3 2" xfId="18023"/>
    <cellStyle name="Millares 2 3 11 4 2" xfId="18024"/>
    <cellStyle name="Millares 2 3 12 5" xfId="18025"/>
    <cellStyle name="Millares 2 3 12 2 4" xfId="18026"/>
    <cellStyle name="Millares 2 3 12 2 2 2" xfId="18027"/>
    <cellStyle name="Millares 2 3 12 2 3 2" xfId="18028"/>
    <cellStyle name="Millares 2 3 12 3 2" xfId="18029"/>
    <cellStyle name="Millares 2 3 12 4 2" xfId="18030"/>
    <cellStyle name="Millares 2 3 13 4" xfId="18031"/>
    <cellStyle name="Millares 2 3 13 2 2" xfId="18032"/>
    <cellStyle name="Millares 2 3 13 3 2" xfId="18033"/>
    <cellStyle name="Millares 2 3 14 2" xfId="18034"/>
    <cellStyle name="Millares 2 3 15 2" xfId="18035"/>
    <cellStyle name="Millares 2 3 2 10 5" xfId="18036"/>
    <cellStyle name="Millares 2 3 2 10 2 4" xfId="18037"/>
    <cellStyle name="Millares 2 3 2 10 2 2 2" xfId="18038"/>
    <cellStyle name="Millares 2 3 2 10 2 3 2" xfId="18039"/>
    <cellStyle name="Millares 2 3 2 10 3 2" xfId="18040"/>
    <cellStyle name="Millares 2 3 2 10 4 2" xfId="18041"/>
    <cellStyle name="Millares 2 3 2 11 5" xfId="18042"/>
    <cellStyle name="Millares 2 3 2 11 2 4" xfId="18043"/>
    <cellStyle name="Millares 2 3 2 11 2 2 2" xfId="18044"/>
    <cellStyle name="Millares 2 3 2 11 2 3 2" xfId="18045"/>
    <cellStyle name="Millares 2 3 2 11 3 2" xfId="18046"/>
    <cellStyle name="Millares 2 3 2 11 4 2" xfId="18047"/>
    <cellStyle name="Millares 2 3 2 12 5" xfId="18048"/>
    <cellStyle name="Millares 2 3 2 12 2 4" xfId="18049"/>
    <cellStyle name="Millares 2 3 2 12 2 2 2" xfId="18050"/>
    <cellStyle name="Millares 2 3 2 12 2 3 2" xfId="18051"/>
    <cellStyle name="Millares 2 3 2 12 3 2" xfId="18052"/>
    <cellStyle name="Millares 2 3 2 12 4 2" xfId="18053"/>
    <cellStyle name="Millares 2 3 2 13 5" xfId="18054"/>
    <cellStyle name="Millares 2 3 2 13 2 4" xfId="18055"/>
    <cellStyle name="Millares 2 3 2 13 2 2 2" xfId="18056"/>
    <cellStyle name="Millares 2 3 2 13 2 3 2" xfId="18057"/>
    <cellStyle name="Millares 2 3 2 13 3 2" xfId="18058"/>
    <cellStyle name="Millares 2 3 2 13 4 2" xfId="18059"/>
    <cellStyle name="Millares 2 3 2 14 5" xfId="18060"/>
    <cellStyle name="Millares 2 3 2 14 2 4" xfId="18061"/>
    <cellStyle name="Millares 2 3 2 14 2 2 2" xfId="18062"/>
    <cellStyle name="Millares 2 3 2 14 2 3 2" xfId="18063"/>
    <cellStyle name="Millares 2 3 2 14 3 2" xfId="18064"/>
    <cellStyle name="Millares 2 3 2 14 4 2" xfId="18065"/>
    <cellStyle name="Millares 2 3 2 15 4" xfId="18066"/>
    <cellStyle name="Millares 2 3 2 15 2 2" xfId="18067"/>
    <cellStyle name="Millares 2 3 2 15 3 2" xfId="18068"/>
    <cellStyle name="Millares 2 3 2 16 2" xfId="18069"/>
    <cellStyle name="Millares 2 3 2 17 2" xfId="18070"/>
    <cellStyle name="Millares 2 3 2 2 10 5" xfId="18071"/>
    <cellStyle name="Millares 2 3 2 2 10 2 4" xfId="18072"/>
    <cellStyle name="Millares 2 3 2 2 10 2 2 2" xfId="18073"/>
    <cellStyle name="Millares 2 3 2 2 10 2 3 2" xfId="18074"/>
    <cellStyle name="Millares 2 3 2 2 10 3 2" xfId="18075"/>
    <cellStyle name="Millares 2 3 2 2 10 4 2" xfId="18076"/>
    <cellStyle name="Millares 2 3 2 2 11 5" xfId="18077"/>
    <cellStyle name="Millares 2 3 2 2 11 2 4" xfId="18078"/>
    <cellStyle name="Millares 2 3 2 2 11 2 2 2" xfId="18079"/>
    <cellStyle name="Millares 2 3 2 2 11 2 3 2" xfId="18080"/>
    <cellStyle name="Millares 2 3 2 2 11 3 2" xfId="18081"/>
    <cellStyle name="Millares 2 3 2 2 11 4 2" xfId="18082"/>
    <cellStyle name="Millares 2 3 2 2 12 5" xfId="18083"/>
    <cellStyle name="Millares 2 3 2 2 12 2 4" xfId="18084"/>
    <cellStyle name="Millares 2 3 2 2 12 2 2 2" xfId="18085"/>
    <cellStyle name="Millares 2 3 2 2 12 2 3 2" xfId="18086"/>
    <cellStyle name="Millares 2 3 2 2 12 3 2" xfId="18087"/>
    <cellStyle name="Millares 2 3 2 2 12 4 2" xfId="18088"/>
    <cellStyle name="Millares 2 3 2 2 13 4" xfId="18089"/>
    <cellStyle name="Millares 2 3 2 2 13 2 2" xfId="18090"/>
    <cellStyle name="Millares 2 3 2 2 13 3 2" xfId="18091"/>
    <cellStyle name="Millares 2 3 2 2 14 2" xfId="18092"/>
    <cellStyle name="Millares 2 3 2 2 15 2" xfId="18093"/>
    <cellStyle name="Millares 2 3 2 2 2 11" xfId="18094"/>
    <cellStyle name="Millares 2 3 2 2 2 10 2" xfId="18095"/>
    <cellStyle name="Millares 2 3 2 2 2 2 10" xfId="18096"/>
    <cellStyle name="Millares 2 3 2 2 2 2 2 9" xfId="18097"/>
    <cellStyle name="Millares 2 3 2 2 2 2 2 2 6" xfId="18098"/>
    <cellStyle name="Millares 2 3 2 2 2 2 2 2 2 5" xfId="18099"/>
    <cellStyle name="Millares 2 3 2 2 2 2 2 2 2 2 4" xfId="18100"/>
    <cellStyle name="Millares 2 3 2 2 2 2 2 2 2 2 2 2" xfId="18101"/>
    <cellStyle name="Millares 2 3 2 2 2 2 2 2 2 2 3 2" xfId="18102"/>
    <cellStyle name="Millares 2 3 2 2 2 2 2 2 2 3 2" xfId="18103"/>
    <cellStyle name="Millares 2 3 2 2 2 2 2 2 2 4 2" xfId="18104"/>
    <cellStyle name="Millares 2 3 2 2 2 2 2 2 3 4" xfId="18105"/>
    <cellStyle name="Millares 2 3 2 2 2 2 2 2 3 2 2" xfId="18106"/>
    <cellStyle name="Millares 2 3 2 2 2 2 2 2 3 3 2" xfId="18107"/>
    <cellStyle name="Millares 2 3 2 2 2 2 2 2 4 2" xfId="18108"/>
    <cellStyle name="Millares 2 3 2 2 2 2 2 2 5 2" xfId="18109"/>
    <cellStyle name="Millares 2 3 2 2 2 2 2 3 5" xfId="18110"/>
    <cellStyle name="Millares 2 3 2 2 2 2 2 3 2 4" xfId="18111"/>
    <cellStyle name="Millares 2 3 2 2 2 2 2 3 2 2 2" xfId="18112"/>
    <cellStyle name="Millares 2 3 2 2 2 2 2 3 2 3 2" xfId="18113"/>
    <cellStyle name="Millares 2 3 2 2 2 2 2 3 3 2" xfId="18114"/>
    <cellStyle name="Millares 2 3 2 2 2 2 2 3 4 2" xfId="18115"/>
    <cellStyle name="Millares 2 3 2 2 2 2 2 4 5" xfId="18116"/>
    <cellStyle name="Millares 2 3 2 2 2 2 2 4 2 4" xfId="18117"/>
    <cellStyle name="Millares 2 3 2 2 2 2 2 4 2 2 2" xfId="18118"/>
    <cellStyle name="Millares 2 3 2 2 2 2 2 4 2 3 2" xfId="18119"/>
    <cellStyle name="Millares 2 3 2 2 2 2 2 4 3 2" xfId="18120"/>
    <cellStyle name="Millares 2 3 2 2 2 2 2 4 4 2" xfId="18121"/>
    <cellStyle name="Millares 2 3 2 2 2 2 2 5 5" xfId="18122"/>
    <cellStyle name="Millares 2 3 2 2 2 2 2 5 2 4" xfId="18123"/>
    <cellStyle name="Millares 2 3 2 2 2 2 2 5 2 2 2" xfId="18124"/>
    <cellStyle name="Millares 2 3 2 2 2 2 2 5 2 3 2" xfId="18125"/>
    <cellStyle name="Millares 2 3 2 2 2 2 2 5 3 2" xfId="18126"/>
    <cellStyle name="Millares 2 3 2 2 2 2 2 5 4 2" xfId="18127"/>
    <cellStyle name="Millares 2 3 2 2 2 2 2 6 4" xfId="18128"/>
    <cellStyle name="Millares 2 3 2 2 2 2 2 6 2 2" xfId="18129"/>
    <cellStyle name="Millares 2 3 2 2 2 2 2 6 3 2" xfId="18130"/>
    <cellStyle name="Millares 2 3 2 2 2 2 2 7 2" xfId="18131"/>
    <cellStyle name="Millares 2 3 2 2 2 2 2 8 2" xfId="18132"/>
    <cellStyle name="Millares 2 3 2 2 2 2 3 6" xfId="18133"/>
    <cellStyle name="Millares 2 3 2 2 2 2 3 2 5" xfId="18134"/>
    <cellStyle name="Millares 2 3 2 2 2 2 3 2 2 4" xfId="18135"/>
    <cellStyle name="Millares 2 3 2 2 2 2 3 2 2 2 2" xfId="18136"/>
    <cellStyle name="Millares 2 3 2 2 2 2 3 2 2 3 2" xfId="18137"/>
    <cellStyle name="Millares 2 3 2 2 2 2 3 2 3 2" xfId="18138"/>
    <cellStyle name="Millares 2 3 2 2 2 2 3 2 4 2" xfId="18139"/>
    <cellStyle name="Millares 2 3 2 2 2 2 3 3 4" xfId="18140"/>
    <cellStyle name="Millares 2 3 2 2 2 2 3 3 2 2" xfId="18141"/>
    <cellStyle name="Millares 2 3 2 2 2 2 3 3 3 2" xfId="18142"/>
    <cellStyle name="Millares 2 3 2 2 2 2 3 4 2" xfId="18143"/>
    <cellStyle name="Millares 2 3 2 2 2 2 3 5 2" xfId="18144"/>
    <cellStyle name="Millares 2 3 2 2 2 2 4 5" xfId="18145"/>
    <cellStyle name="Millares 2 3 2 2 2 2 4 2 4" xfId="18146"/>
    <cellStyle name="Millares 2 3 2 2 2 2 4 2 2 2" xfId="18147"/>
    <cellStyle name="Millares 2 3 2 2 2 2 4 2 3 2" xfId="18148"/>
    <cellStyle name="Millares 2 3 2 2 2 2 4 3 2" xfId="18149"/>
    <cellStyle name="Millares 2 3 2 2 2 2 4 4 2" xfId="18150"/>
    <cellStyle name="Millares 2 3 2 2 2 2 5 5" xfId="18151"/>
    <cellStyle name="Millares 2 3 2 2 2 2 5 2 4" xfId="18152"/>
    <cellStyle name="Millares 2 3 2 2 2 2 5 2 2 2" xfId="18153"/>
    <cellStyle name="Millares 2 3 2 2 2 2 5 2 3 2" xfId="18154"/>
    <cellStyle name="Millares 2 3 2 2 2 2 5 3 2" xfId="18155"/>
    <cellStyle name="Millares 2 3 2 2 2 2 5 4 2" xfId="18156"/>
    <cellStyle name="Millares 2 3 2 2 2 2 6 5" xfId="18157"/>
    <cellStyle name="Millares 2 3 2 2 2 2 6 2 4" xfId="18158"/>
    <cellStyle name="Millares 2 3 2 2 2 2 6 2 2 2" xfId="18159"/>
    <cellStyle name="Millares 2 3 2 2 2 2 6 2 3 2" xfId="18160"/>
    <cellStyle name="Millares 2 3 2 2 2 2 6 3 2" xfId="18161"/>
    <cellStyle name="Millares 2 3 2 2 2 2 6 4 2" xfId="18162"/>
    <cellStyle name="Millares 2 3 2 2 2 2 7 4" xfId="18163"/>
    <cellStyle name="Millares 2 3 2 2 2 2 7 2 2" xfId="18164"/>
    <cellStyle name="Millares 2 3 2 2 2 2 7 3 2" xfId="18165"/>
    <cellStyle name="Millares 2 3 2 2 2 2 8 2" xfId="18166"/>
    <cellStyle name="Millares 2 3 2 2 2 2 9 2" xfId="18167"/>
    <cellStyle name="Millares 2 3 2 2 2 3 9" xfId="18168"/>
    <cellStyle name="Millares 2 3 2 2 2 3 2 6" xfId="18169"/>
    <cellStyle name="Millares 2 3 2 2 2 3 2 2 5" xfId="18170"/>
    <cellStyle name="Millares 2 3 2 2 2 3 2 2 2 4" xfId="18171"/>
    <cellStyle name="Millares 2 3 2 2 2 3 2 2 2 2 2" xfId="18172"/>
    <cellStyle name="Millares 2 3 2 2 2 3 2 2 2 3 2" xfId="18173"/>
    <cellStyle name="Millares 2 3 2 2 2 3 2 2 3 2" xfId="18174"/>
    <cellStyle name="Millares 2 3 2 2 2 3 2 2 4 2" xfId="18175"/>
    <cellStyle name="Millares 2 3 2 2 2 3 2 3 4" xfId="18176"/>
    <cellStyle name="Millares 2 3 2 2 2 3 2 3 2 2" xfId="18177"/>
    <cellStyle name="Millares 2 3 2 2 2 3 2 3 3 2" xfId="18178"/>
    <cellStyle name="Millares 2 3 2 2 2 3 2 4 2" xfId="18179"/>
    <cellStyle name="Millares 2 3 2 2 2 3 2 5 2" xfId="18180"/>
    <cellStyle name="Millares 2 3 2 2 2 3 3 5" xfId="18181"/>
    <cellStyle name="Millares 2 3 2 2 2 3 3 2 4" xfId="18182"/>
    <cellStyle name="Millares 2 3 2 2 2 3 3 2 2 2" xfId="18183"/>
    <cellStyle name="Millares 2 3 2 2 2 3 3 2 3 2" xfId="18184"/>
    <cellStyle name="Millares 2 3 2 2 2 3 3 3 2" xfId="18185"/>
    <cellStyle name="Millares 2 3 2 2 2 3 3 4 2" xfId="18186"/>
    <cellStyle name="Millares 2 3 2 2 2 3 4 5" xfId="18187"/>
    <cellStyle name="Millares 2 3 2 2 2 3 4 2 4" xfId="18188"/>
    <cellStyle name="Millares 2 3 2 2 2 3 4 2 2 2" xfId="18189"/>
    <cellStyle name="Millares 2 3 2 2 2 3 4 2 3 2" xfId="18190"/>
    <cellStyle name="Millares 2 3 2 2 2 3 4 3 2" xfId="18191"/>
    <cellStyle name="Millares 2 3 2 2 2 3 4 4 2" xfId="18192"/>
    <cellStyle name="Millares 2 3 2 2 2 3 5 5" xfId="18193"/>
    <cellStyle name="Millares 2 3 2 2 2 3 5 2 4" xfId="18194"/>
    <cellStyle name="Millares 2 3 2 2 2 3 5 2 2 2" xfId="18195"/>
    <cellStyle name="Millares 2 3 2 2 2 3 5 2 3 2" xfId="18196"/>
    <cellStyle name="Millares 2 3 2 2 2 3 5 3 2" xfId="18197"/>
    <cellStyle name="Millares 2 3 2 2 2 3 5 4 2" xfId="18198"/>
    <cellStyle name="Millares 2 3 2 2 2 3 6 4" xfId="18199"/>
    <cellStyle name="Millares 2 3 2 2 2 3 6 2 2" xfId="18200"/>
    <cellStyle name="Millares 2 3 2 2 2 3 6 3 2" xfId="18201"/>
    <cellStyle name="Millares 2 3 2 2 2 3 7 2" xfId="18202"/>
    <cellStyle name="Millares 2 3 2 2 2 3 8 2" xfId="18203"/>
    <cellStyle name="Millares 2 3 2 2 2 4 6" xfId="18204"/>
    <cellStyle name="Millares 2 3 2 2 2 4 2 5" xfId="18205"/>
    <cellStyle name="Millares 2 3 2 2 2 4 2 2 4" xfId="18206"/>
    <cellStyle name="Millares 2 3 2 2 2 4 2 2 2 2" xfId="18207"/>
    <cellStyle name="Millares 2 3 2 2 2 4 2 2 3 2" xfId="18208"/>
    <cellStyle name="Millares 2 3 2 2 2 4 2 3 2" xfId="18209"/>
    <cellStyle name="Millares 2 3 2 2 2 4 2 4 2" xfId="18210"/>
    <cellStyle name="Millares 2 3 2 2 2 4 3 4" xfId="18211"/>
    <cellStyle name="Millares 2 3 2 2 2 4 3 2 2" xfId="18212"/>
    <cellStyle name="Millares 2 3 2 2 2 4 3 3 2" xfId="18213"/>
    <cellStyle name="Millares 2 3 2 2 2 4 4 2" xfId="18214"/>
    <cellStyle name="Millares 2 3 2 2 2 4 5 2" xfId="18215"/>
    <cellStyle name="Millares 2 3 2 2 2 5 5" xfId="18216"/>
    <cellStyle name="Millares 2 3 2 2 2 5 2 4" xfId="18217"/>
    <cellStyle name="Millares 2 3 2 2 2 5 2 2 2" xfId="18218"/>
    <cellStyle name="Millares 2 3 2 2 2 5 2 3 2" xfId="18219"/>
    <cellStyle name="Millares 2 3 2 2 2 5 3 2" xfId="18220"/>
    <cellStyle name="Millares 2 3 2 2 2 5 4 2" xfId="18221"/>
    <cellStyle name="Millares 2 3 2 2 2 6 5" xfId="18222"/>
    <cellStyle name="Millares 2 3 2 2 2 6 2 4" xfId="18223"/>
    <cellStyle name="Millares 2 3 2 2 2 6 2 2 2" xfId="18224"/>
    <cellStyle name="Millares 2 3 2 2 2 6 2 3 2" xfId="18225"/>
    <cellStyle name="Millares 2 3 2 2 2 6 3 2" xfId="18226"/>
    <cellStyle name="Millares 2 3 2 2 2 6 4 2" xfId="18227"/>
    <cellStyle name="Millares 2 3 2 2 2 7 5" xfId="18228"/>
    <cellStyle name="Millares 2 3 2 2 2 7 2 4" xfId="18229"/>
    <cellStyle name="Millares 2 3 2 2 2 7 2 2 2" xfId="18230"/>
    <cellStyle name="Millares 2 3 2 2 2 7 2 3 2" xfId="18231"/>
    <cellStyle name="Millares 2 3 2 2 2 7 3 2" xfId="18232"/>
    <cellStyle name="Millares 2 3 2 2 2 7 4 2" xfId="18233"/>
    <cellStyle name="Millares 2 3 2 2 2 8 4" xfId="18234"/>
    <cellStyle name="Millares 2 3 2 2 2 8 2 2" xfId="18235"/>
    <cellStyle name="Millares 2 3 2 2 2 8 3 2" xfId="18236"/>
    <cellStyle name="Millares 2 3 2 2 2 9 2" xfId="18237"/>
    <cellStyle name="Millares 2 3 2 2 3 11" xfId="18238"/>
    <cellStyle name="Millares 2 3 2 2 3 10 2" xfId="18239"/>
    <cellStyle name="Millares 2 3 2 2 3 2 10" xfId="18240"/>
    <cellStyle name="Millares 2 3 2 2 3 2 2 9" xfId="18241"/>
    <cellStyle name="Millares 2 3 2 2 3 2 2 2 6" xfId="18242"/>
    <cellStyle name="Millares 2 3 2 2 3 2 2 2 2 5" xfId="18243"/>
    <cellStyle name="Millares 2 3 2 2 3 2 2 2 2 2 4" xfId="18244"/>
    <cellStyle name="Millares 2 3 2 2 3 2 2 2 2 2 2 2" xfId="18245"/>
    <cellStyle name="Millares 2 3 2 2 3 2 2 2 2 2 3 2" xfId="18246"/>
    <cellStyle name="Millares 2 3 2 2 3 2 2 2 2 3 2" xfId="18247"/>
    <cellStyle name="Millares 2 3 2 2 3 2 2 2 2 4 2" xfId="18248"/>
    <cellStyle name="Millares 2 3 2 2 3 2 2 2 3 4" xfId="18249"/>
    <cellStyle name="Millares 2 3 2 2 3 2 2 2 3 2 2" xfId="18250"/>
    <cellStyle name="Millares 2 3 2 2 3 2 2 2 3 3 2" xfId="18251"/>
    <cellStyle name="Millares 2 3 2 2 3 2 2 2 4 2" xfId="18252"/>
    <cellStyle name="Millares 2 3 2 2 3 2 2 2 5 2" xfId="18253"/>
    <cellStyle name="Millares 2 3 2 2 3 2 2 3 5" xfId="18254"/>
    <cellStyle name="Millares 2 3 2 2 3 2 2 3 2 4" xfId="18255"/>
    <cellStyle name="Millares 2 3 2 2 3 2 2 3 2 2 2" xfId="18256"/>
    <cellStyle name="Millares 2 3 2 2 3 2 2 3 2 3 2" xfId="18257"/>
    <cellStyle name="Millares 2 3 2 2 3 2 2 3 3 2" xfId="18258"/>
    <cellStyle name="Millares 2 3 2 2 3 2 2 3 4 2" xfId="18259"/>
    <cellStyle name="Millares 2 3 2 2 3 2 2 4 5" xfId="18260"/>
    <cellStyle name="Millares 2 3 2 2 3 2 2 4 2 4" xfId="18261"/>
    <cellStyle name="Millares 2 3 2 2 3 2 2 4 2 2 2" xfId="18262"/>
    <cellStyle name="Millares 2 3 2 2 3 2 2 4 2 3 2" xfId="18263"/>
    <cellStyle name="Millares 2 3 2 2 3 2 2 4 3 2" xfId="18264"/>
    <cellStyle name="Millares 2 3 2 2 3 2 2 4 4 2" xfId="18265"/>
    <cellStyle name="Millares 2 3 2 2 3 2 2 5 5" xfId="18266"/>
    <cellStyle name="Millares 2 3 2 2 3 2 2 5 2 4" xfId="18267"/>
    <cellStyle name="Millares 2 3 2 2 3 2 2 5 2 2 2" xfId="18268"/>
    <cellStyle name="Millares 2 3 2 2 3 2 2 5 2 3 2" xfId="18269"/>
    <cellStyle name="Millares 2 3 2 2 3 2 2 5 3 2" xfId="18270"/>
    <cellStyle name="Millares 2 3 2 2 3 2 2 5 4 2" xfId="18271"/>
    <cellStyle name="Millares 2 3 2 2 3 2 2 6 4" xfId="18272"/>
    <cellStyle name="Millares 2 3 2 2 3 2 2 6 2 2" xfId="18273"/>
    <cellStyle name="Millares 2 3 2 2 3 2 2 6 3 2" xfId="18274"/>
    <cellStyle name="Millares 2 3 2 2 3 2 2 7 2" xfId="18275"/>
    <cellStyle name="Millares 2 3 2 2 3 2 2 8 2" xfId="18276"/>
    <cellStyle name="Millares 2 3 2 2 3 2 3 6" xfId="18277"/>
    <cellStyle name="Millares 2 3 2 2 3 2 3 2 5" xfId="18278"/>
    <cellStyle name="Millares 2 3 2 2 3 2 3 2 2 4" xfId="18279"/>
    <cellStyle name="Millares 2 3 2 2 3 2 3 2 2 2 2" xfId="18280"/>
    <cellStyle name="Millares 2 3 2 2 3 2 3 2 2 3 2" xfId="18281"/>
    <cellStyle name="Millares 2 3 2 2 3 2 3 2 3 2" xfId="18282"/>
    <cellStyle name="Millares 2 3 2 2 3 2 3 2 4 2" xfId="18283"/>
    <cellStyle name="Millares 2 3 2 2 3 2 3 3 4" xfId="18284"/>
    <cellStyle name="Millares 2 3 2 2 3 2 3 3 2 2" xfId="18285"/>
    <cellStyle name="Millares 2 3 2 2 3 2 3 3 3 2" xfId="18286"/>
    <cellStyle name="Millares 2 3 2 2 3 2 3 4 2" xfId="18287"/>
    <cellStyle name="Millares 2 3 2 2 3 2 3 5 2" xfId="18288"/>
    <cellStyle name="Millares 2 3 2 2 3 2 4 5" xfId="18289"/>
    <cellStyle name="Millares 2 3 2 2 3 2 4 2 4" xfId="18290"/>
    <cellStyle name="Millares 2 3 2 2 3 2 4 2 2 2" xfId="18291"/>
    <cellStyle name="Millares 2 3 2 2 3 2 4 2 3 2" xfId="18292"/>
    <cellStyle name="Millares 2 3 2 2 3 2 4 3 2" xfId="18293"/>
    <cellStyle name="Millares 2 3 2 2 3 2 4 4 2" xfId="18294"/>
    <cellStyle name="Millares 2 3 2 2 3 2 5 5" xfId="18295"/>
    <cellStyle name="Millares 2 3 2 2 3 2 5 2 4" xfId="18296"/>
    <cellStyle name="Millares 2 3 2 2 3 2 5 2 2 2" xfId="18297"/>
    <cellStyle name="Millares 2 3 2 2 3 2 5 2 3 2" xfId="18298"/>
    <cellStyle name="Millares 2 3 2 2 3 2 5 3 2" xfId="18299"/>
    <cellStyle name="Millares 2 3 2 2 3 2 5 4 2" xfId="18300"/>
    <cellStyle name="Millares 2 3 2 2 3 2 6 5" xfId="18301"/>
    <cellStyle name="Millares 2 3 2 2 3 2 6 2 4" xfId="18302"/>
    <cellStyle name="Millares 2 3 2 2 3 2 6 2 2 2" xfId="18303"/>
    <cellStyle name="Millares 2 3 2 2 3 2 6 2 3 2" xfId="18304"/>
    <cellStyle name="Millares 2 3 2 2 3 2 6 3 2" xfId="18305"/>
    <cellStyle name="Millares 2 3 2 2 3 2 6 4 2" xfId="18306"/>
    <cellStyle name="Millares 2 3 2 2 3 2 7 4" xfId="18307"/>
    <cellStyle name="Millares 2 3 2 2 3 2 7 2 2" xfId="18308"/>
    <cellStyle name="Millares 2 3 2 2 3 2 7 3 2" xfId="18309"/>
    <cellStyle name="Millares 2 3 2 2 3 2 8 2" xfId="18310"/>
    <cellStyle name="Millares 2 3 2 2 3 2 9 2" xfId="18311"/>
    <cellStyle name="Millares 2 3 2 2 3 3 9" xfId="18312"/>
    <cellStyle name="Millares 2 3 2 2 3 3 2 6" xfId="18313"/>
    <cellStyle name="Millares 2 3 2 2 3 3 2 2 5" xfId="18314"/>
    <cellStyle name="Millares 2 3 2 2 3 3 2 2 2 4" xfId="18315"/>
    <cellStyle name="Millares 2 3 2 2 3 3 2 2 2 2 2" xfId="18316"/>
    <cellStyle name="Millares 2 3 2 2 3 3 2 2 2 3 2" xfId="18317"/>
    <cellStyle name="Millares 2 3 2 2 3 3 2 2 3 2" xfId="18318"/>
    <cellStyle name="Millares 2 3 2 2 3 3 2 2 4 2" xfId="18319"/>
    <cellStyle name="Millares 2 3 2 2 3 3 2 3 4" xfId="18320"/>
    <cellStyle name="Millares 2 3 2 2 3 3 2 3 2 2" xfId="18321"/>
    <cellStyle name="Millares 2 3 2 2 3 3 2 3 3 2" xfId="18322"/>
    <cellStyle name="Millares 2 3 2 2 3 3 2 4 2" xfId="18323"/>
    <cellStyle name="Millares 2 3 2 2 3 3 2 5 2" xfId="18324"/>
    <cellStyle name="Millares 2 3 2 2 3 3 3 5" xfId="18325"/>
    <cellStyle name="Millares 2 3 2 2 3 3 3 2 4" xfId="18326"/>
    <cellStyle name="Millares 2 3 2 2 3 3 3 2 2 2" xfId="18327"/>
    <cellStyle name="Millares 2 3 2 2 3 3 3 2 3 2" xfId="18328"/>
    <cellStyle name="Millares 2 3 2 2 3 3 3 3 2" xfId="18329"/>
    <cellStyle name="Millares 2 3 2 2 3 3 3 4 2" xfId="18330"/>
    <cellStyle name="Millares 2 3 2 2 3 3 4 5" xfId="18331"/>
    <cellStyle name="Millares 2 3 2 2 3 3 4 2 4" xfId="18332"/>
    <cellStyle name="Millares 2 3 2 2 3 3 4 2 2 2" xfId="18333"/>
    <cellStyle name="Millares 2 3 2 2 3 3 4 2 3 2" xfId="18334"/>
    <cellStyle name="Millares 2 3 2 2 3 3 4 3 2" xfId="18335"/>
    <cellStyle name="Millares 2 3 2 2 3 3 4 4 2" xfId="18336"/>
    <cellStyle name="Millares 2 3 2 2 3 3 5 5" xfId="18337"/>
    <cellStyle name="Millares 2 3 2 2 3 3 5 2 4" xfId="18338"/>
    <cellStyle name="Millares 2 3 2 2 3 3 5 2 2 2" xfId="18339"/>
    <cellStyle name="Millares 2 3 2 2 3 3 5 2 3 2" xfId="18340"/>
    <cellStyle name="Millares 2 3 2 2 3 3 5 3 2" xfId="18341"/>
    <cellStyle name="Millares 2 3 2 2 3 3 5 4 2" xfId="18342"/>
    <cellStyle name="Millares 2 3 2 2 3 3 6 4" xfId="18343"/>
    <cellStyle name="Millares 2 3 2 2 3 3 6 2 2" xfId="18344"/>
    <cellStyle name="Millares 2 3 2 2 3 3 6 3 2" xfId="18345"/>
    <cellStyle name="Millares 2 3 2 2 3 3 7 2" xfId="18346"/>
    <cellStyle name="Millares 2 3 2 2 3 3 8 2" xfId="18347"/>
    <cellStyle name="Millares 2 3 2 2 3 4 6" xfId="18348"/>
    <cellStyle name="Millares 2 3 2 2 3 4 2 5" xfId="18349"/>
    <cellStyle name="Millares 2 3 2 2 3 4 2 2 4" xfId="18350"/>
    <cellStyle name="Millares 2 3 2 2 3 4 2 2 2 2" xfId="18351"/>
    <cellStyle name="Millares 2 3 2 2 3 4 2 2 3 2" xfId="18352"/>
    <cellStyle name="Millares 2 3 2 2 3 4 2 3 2" xfId="18353"/>
    <cellStyle name="Millares 2 3 2 2 3 4 2 4 2" xfId="18354"/>
    <cellStyle name="Millares 2 3 2 2 3 4 3 4" xfId="18355"/>
    <cellStyle name="Millares 2 3 2 2 3 4 3 2 2" xfId="18356"/>
    <cellStyle name="Millares 2 3 2 2 3 4 3 3 2" xfId="18357"/>
    <cellStyle name="Millares 2 3 2 2 3 4 4 2" xfId="18358"/>
    <cellStyle name="Millares 2 3 2 2 3 4 5 2" xfId="18359"/>
    <cellStyle name="Millares 2 3 2 2 3 5 5" xfId="18360"/>
    <cellStyle name="Millares 2 3 2 2 3 5 2 4" xfId="18361"/>
    <cellStyle name="Millares 2 3 2 2 3 5 2 2 2" xfId="18362"/>
    <cellStyle name="Millares 2 3 2 2 3 5 2 3 2" xfId="18363"/>
    <cellStyle name="Millares 2 3 2 2 3 5 3 2" xfId="18364"/>
    <cellStyle name="Millares 2 3 2 2 3 5 4 2" xfId="18365"/>
    <cellStyle name="Millares 2 3 2 2 3 6 5" xfId="18366"/>
    <cellStyle name="Millares 2 3 2 2 3 6 2 4" xfId="18367"/>
    <cellStyle name="Millares 2 3 2 2 3 6 2 2 2" xfId="18368"/>
    <cellStyle name="Millares 2 3 2 2 3 6 2 3 2" xfId="18369"/>
    <cellStyle name="Millares 2 3 2 2 3 6 3 2" xfId="18370"/>
    <cellStyle name="Millares 2 3 2 2 3 6 4 2" xfId="18371"/>
    <cellStyle name="Millares 2 3 2 2 3 7 5" xfId="18372"/>
    <cellStyle name="Millares 2 3 2 2 3 7 2 4" xfId="18373"/>
    <cellStyle name="Millares 2 3 2 2 3 7 2 2 2" xfId="18374"/>
    <cellStyle name="Millares 2 3 2 2 3 7 2 3 2" xfId="18375"/>
    <cellStyle name="Millares 2 3 2 2 3 7 3 2" xfId="18376"/>
    <cellStyle name="Millares 2 3 2 2 3 7 4 2" xfId="18377"/>
    <cellStyle name="Millares 2 3 2 2 3 8 4" xfId="18378"/>
    <cellStyle name="Millares 2 3 2 2 3 8 2 2" xfId="18379"/>
    <cellStyle name="Millares 2 3 2 2 3 8 3 2" xfId="18380"/>
    <cellStyle name="Millares 2 3 2 2 3 9 2" xfId="18381"/>
    <cellStyle name="Millares 2 3 2 2 4 10" xfId="18382"/>
    <cellStyle name="Millares 2 3 2 2 4 2 9" xfId="18383"/>
    <cellStyle name="Millares 2 3 2 2 4 2 2 6" xfId="18384"/>
    <cellStyle name="Millares 2 3 2 2 4 2 2 2 5" xfId="18385"/>
    <cellStyle name="Millares 2 3 2 2 4 2 2 2 2 4" xfId="18386"/>
    <cellStyle name="Millares 2 3 2 2 4 2 2 2 2 2 2" xfId="18387"/>
    <cellStyle name="Millares 2 3 2 2 4 2 2 2 2 3 2" xfId="18388"/>
    <cellStyle name="Millares 2 3 2 2 4 2 2 2 3 2" xfId="18389"/>
    <cellStyle name="Millares 2 3 2 2 4 2 2 2 4 2" xfId="18390"/>
    <cellStyle name="Millares 2 3 2 2 4 2 2 3 4" xfId="18391"/>
    <cellStyle name="Millares 2 3 2 2 4 2 2 3 2 2" xfId="18392"/>
    <cellStyle name="Millares 2 3 2 2 4 2 2 3 3 2" xfId="18393"/>
    <cellStyle name="Millares 2 3 2 2 4 2 2 4 2" xfId="18394"/>
    <cellStyle name="Millares 2 3 2 2 4 2 2 5 2" xfId="18395"/>
    <cellStyle name="Millares 2 3 2 2 4 2 3 5" xfId="18396"/>
    <cellStyle name="Millares 2 3 2 2 4 2 3 2 4" xfId="18397"/>
    <cellStyle name="Millares 2 3 2 2 4 2 3 2 2 2" xfId="18398"/>
    <cellStyle name="Millares 2 3 2 2 4 2 3 2 3 2" xfId="18399"/>
    <cellStyle name="Millares 2 3 2 2 4 2 3 3 2" xfId="18400"/>
    <cellStyle name="Millares 2 3 2 2 4 2 3 4 2" xfId="18401"/>
    <cellStyle name="Millares 2 3 2 2 4 2 4 5" xfId="18402"/>
    <cellStyle name="Millares 2 3 2 2 4 2 4 2 4" xfId="18403"/>
    <cellStyle name="Millares 2 3 2 2 4 2 4 2 2 2" xfId="18404"/>
    <cellStyle name="Millares 2 3 2 2 4 2 4 2 3 2" xfId="18405"/>
    <cellStyle name="Millares 2 3 2 2 4 2 4 3 2" xfId="18406"/>
    <cellStyle name="Millares 2 3 2 2 4 2 4 4 2" xfId="18407"/>
    <cellStyle name="Millares 2 3 2 2 4 2 5 5" xfId="18408"/>
    <cellStyle name="Millares 2 3 2 2 4 2 5 2 4" xfId="18409"/>
    <cellStyle name="Millares 2 3 2 2 4 2 5 2 2 2" xfId="18410"/>
    <cellStyle name="Millares 2 3 2 2 4 2 5 2 3 2" xfId="18411"/>
    <cellStyle name="Millares 2 3 2 2 4 2 5 3 2" xfId="18412"/>
    <cellStyle name="Millares 2 3 2 2 4 2 5 4 2" xfId="18413"/>
    <cellStyle name="Millares 2 3 2 2 4 2 6 4" xfId="18414"/>
    <cellStyle name="Millares 2 3 2 2 4 2 6 2 2" xfId="18415"/>
    <cellStyle name="Millares 2 3 2 2 4 2 6 3 2" xfId="18416"/>
    <cellStyle name="Millares 2 3 2 2 4 2 7 2" xfId="18417"/>
    <cellStyle name="Millares 2 3 2 2 4 2 8 2" xfId="18418"/>
    <cellStyle name="Millares 2 3 2 2 4 3 6" xfId="18419"/>
    <cellStyle name="Millares 2 3 2 2 4 3 2 5" xfId="18420"/>
    <cellStyle name="Millares 2 3 2 2 4 3 2 2 4" xfId="18421"/>
    <cellStyle name="Millares 2 3 2 2 4 3 2 2 2 2" xfId="18422"/>
    <cellStyle name="Millares 2 3 2 2 4 3 2 2 3 2" xfId="18423"/>
    <cellStyle name="Millares 2 3 2 2 4 3 2 3 2" xfId="18424"/>
    <cellStyle name="Millares 2 3 2 2 4 3 2 4 2" xfId="18425"/>
    <cellStyle name="Millares 2 3 2 2 4 3 3 4" xfId="18426"/>
    <cellStyle name="Millares 2 3 2 2 4 3 3 2 2" xfId="18427"/>
    <cellStyle name="Millares 2 3 2 2 4 3 3 3 2" xfId="18428"/>
    <cellStyle name="Millares 2 3 2 2 4 3 4 2" xfId="18429"/>
    <cellStyle name="Millares 2 3 2 2 4 3 5 2" xfId="18430"/>
    <cellStyle name="Millares 2 3 2 2 4 4 5" xfId="18431"/>
    <cellStyle name="Millares 2 3 2 2 4 4 2 4" xfId="18432"/>
    <cellStyle name="Millares 2 3 2 2 4 4 2 2 2" xfId="18433"/>
    <cellStyle name="Millares 2 3 2 2 4 4 2 3 2" xfId="18434"/>
    <cellStyle name="Millares 2 3 2 2 4 4 3 2" xfId="18435"/>
    <cellStyle name="Millares 2 3 2 2 4 4 4 2" xfId="18436"/>
    <cellStyle name="Millares 2 3 2 2 4 5 5" xfId="18437"/>
    <cellStyle name="Millares 2 3 2 2 4 5 2 4" xfId="18438"/>
    <cellStyle name="Millares 2 3 2 2 4 5 2 2 2" xfId="18439"/>
    <cellStyle name="Millares 2 3 2 2 4 5 2 3 2" xfId="18440"/>
    <cellStyle name="Millares 2 3 2 2 4 5 3 2" xfId="18441"/>
    <cellStyle name="Millares 2 3 2 2 4 5 4 2" xfId="18442"/>
    <cellStyle name="Millares 2 3 2 2 4 6 5" xfId="18443"/>
    <cellStyle name="Millares 2 3 2 2 4 6 2 4" xfId="18444"/>
    <cellStyle name="Millares 2 3 2 2 4 6 2 2 2" xfId="18445"/>
    <cellStyle name="Millares 2 3 2 2 4 6 2 3 2" xfId="18446"/>
    <cellStyle name="Millares 2 3 2 2 4 6 3 2" xfId="18447"/>
    <cellStyle name="Millares 2 3 2 2 4 6 4 2" xfId="18448"/>
    <cellStyle name="Millares 2 3 2 2 4 7 4" xfId="18449"/>
    <cellStyle name="Millares 2 3 2 2 4 7 2 2" xfId="18450"/>
    <cellStyle name="Millares 2 3 2 2 4 7 3 2" xfId="18451"/>
    <cellStyle name="Millares 2 3 2 2 4 8 2" xfId="18452"/>
    <cellStyle name="Millares 2 3 2 2 4 9 2" xfId="18453"/>
    <cellStyle name="Millares 2 3 2 2 5 10" xfId="18454"/>
    <cellStyle name="Millares 2 3 2 2 5 2 9" xfId="18455"/>
    <cellStyle name="Millares 2 3 2 2 5 2 2 6" xfId="18456"/>
    <cellStyle name="Millares 2 3 2 2 5 2 2 2 5" xfId="18457"/>
    <cellStyle name="Millares 2 3 2 2 5 2 2 2 2 4" xfId="18458"/>
    <cellStyle name="Millares 2 3 2 2 5 2 2 2 2 2 2" xfId="18459"/>
    <cellStyle name="Millares 2 3 2 2 5 2 2 2 2 3 2" xfId="18460"/>
    <cellStyle name="Millares 2 3 2 2 5 2 2 2 3 2" xfId="18461"/>
    <cellStyle name="Millares 2 3 2 2 5 2 2 2 4 2" xfId="18462"/>
    <cellStyle name="Millares 2 3 2 2 5 2 2 3 4" xfId="18463"/>
    <cellStyle name="Millares 2 3 2 2 5 2 2 3 2 2" xfId="18464"/>
    <cellStyle name="Millares 2 3 2 2 5 2 2 3 3 2" xfId="18465"/>
    <cellStyle name="Millares 2 3 2 2 5 2 2 4 2" xfId="18466"/>
    <cellStyle name="Millares 2 3 2 2 5 2 2 5 2" xfId="18467"/>
    <cellStyle name="Millares 2 3 2 2 5 2 3 5" xfId="18468"/>
    <cellStyle name="Millares 2 3 2 2 5 2 3 2 4" xfId="18469"/>
    <cellStyle name="Millares 2 3 2 2 5 2 3 2 2 2" xfId="18470"/>
    <cellStyle name="Millares 2 3 2 2 5 2 3 2 3 2" xfId="18471"/>
    <cellStyle name="Millares 2 3 2 2 5 2 3 3 2" xfId="18472"/>
    <cellStyle name="Millares 2 3 2 2 5 2 3 4 2" xfId="18473"/>
    <cellStyle name="Millares 2 3 2 2 5 2 4 5" xfId="18474"/>
    <cellStyle name="Millares 2 3 2 2 5 2 4 2 4" xfId="18475"/>
    <cellStyle name="Millares 2 3 2 2 5 2 4 2 2 2" xfId="18476"/>
    <cellStyle name="Millares 2 3 2 2 5 2 4 2 3 2" xfId="18477"/>
    <cellStyle name="Millares 2 3 2 2 5 2 4 3 2" xfId="18478"/>
    <cellStyle name="Millares 2 3 2 2 5 2 4 4 2" xfId="18479"/>
    <cellStyle name="Millares 2 3 2 2 5 2 5 5" xfId="18480"/>
    <cellStyle name="Millares 2 3 2 2 5 2 5 2 4" xfId="18481"/>
    <cellStyle name="Millares 2 3 2 2 5 2 5 2 2 2" xfId="18482"/>
    <cellStyle name="Millares 2 3 2 2 5 2 5 2 3 2" xfId="18483"/>
    <cellStyle name="Millares 2 3 2 2 5 2 5 3 2" xfId="18484"/>
    <cellStyle name="Millares 2 3 2 2 5 2 5 4 2" xfId="18485"/>
    <cellStyle name="Millares 2 3 2 2 5 2 6 4" xfId="18486"/>
    <cellStyle name="Millares 2 3 2 2 5 2 6 2 2" xfId="18487"/>
    <cellStyle name="Millares 2 3 2 2 5 2 6 3 2" xfId="18488"/>
    <cellStyle name="Millares 2 3 2 2 5 2 7 2" xfId="18489"/>
    <cellStyle name="Millares 2 3 2 2 5 2 8 2" xfId="18490"/>
    <cellStyle name="Millares 2 3 2 2 5 3 6" xfId="18491"/>
    <cellStyle name="Millares 2 3 2 2 5 3 2 5" xfId="18492"/>
    <cellStyle name="Millares 2 3 2 2 5 3 2 2 4" xfId="18493"/>
    <cellStyle name="Millares 2 3 2 2 5 3 2 2 2 2" xfId="18494"/>
    <cellStyle name="Millares 2 3 2 2 5 3 2 2 3 2" xfId="18495"/>
    <cellStyle name="Millares 2 3 2 2 5 3 2 3 2" xfId="18496"/>
    <cellStyle name="Millares 2 3 2 2 5 3 2 4 2" xfId="18497"/>
    <cellStyle name="Millares 2 3 2 2 5 3 3 4" xfId="18498"/>
    <cellStyle name="Millares 2 3 2 2 5 3 3 2 2" xfId="18499"/>
    <cellStyle name="Millares 2 3 2 2 5 3 3 3 2" xfId="18500"/>
    <cellStyle name="Millares 2 3 2 2 5 3 4 2" xfId="18501"/>
    <cellStyle name="Millares 2 3 2 2 5 3 5 2" xfId="18502"/>
    <cellStyle name="Millares 2 3 2 2 5 4 5" xfId="18503"/>
    <cellStyle name="Millares 2 3 2 2 5 4 2 4" xfId="18504"/>
    <cellStyle name="Millares 2 3 2 2 5 4 2 2 2" xfId="18505"/>
    <cellStyle name="Millares 2 3 2 2 5 4 2 3 2" xfId="18506"/>
    <cellStyle name="Millares 2 3 2 2 5 4 3 2" xfId="18507"/>
    <cellStyle name="Millares 2 3 2 2 5 4 4 2" xfId="18508"/>
    <cellStyle name="Millares 2 3 2 2 5 5 5" xfId="18509"/>
    <cellStyle name="Millares 2 3 2 2 5 5 2 4" xfId="18510"/>
    <cellStyle name="Millares 2 3 2 2 5 5 2 2 2" xfId="18511"/>
    <cellStyle name="Millares 2 3 2 2 5 5 2 3 2" xfId="18512"/>
    <cellStyle name="Millares 2 3 2 2 5 5 3 2" xfId="18513"/>
    <cellStyle name="Millares 2 3 2 2 5 5 4 2" xfId="18514"/>
    <cellStyle name="Millares 2 3 2 2 5 6 5" xfId="18515"/>
    <cellStyle name="Millares 2 3 2 2 5 6 2 4" xfId="18516"/>
    <cellStyle name="Millares 2 3 2 2 5 6 2 2 2" xfId="18517"/>
    <cellStyle name="Millares 2 3 2 2 5 6 2 3 2" xfId="18518"/>
    <cellStyle name="Millares 2 3 2 2 5 6 3 2" xfId="18519"/>
    <cellStyle name="Millares 2 3 2 2 5 6 4 2" xfId="18520"/>
    <cellStyle name="Millares 2 3 2 2 5 7 4" xfId="18521"/>
    <cellStyle name="Millares 2 3 2 2 5 7 2 2" xfId="18522"/>
    <cellStyle name="Millares 2 3 2 2 5 7 3 2" xfId="18523"/>
    <cellStyle name="Millares 2 3 2 2 5 8 2" xfId="18524"/>
    <cellStyle name="Millares 2 3 2 2 5 9 2" xfId="18525"/>
    <cellStyle name="Millares 2 3 2 2 6 9" xfId="18526"/>
    <cellStyle name="Millares 2 3 2 2 6 2 6" xfId="18527"/>
    <cellStyle name="Millares 2 3 2 2 6 2 2 5" xfId="18528"/>
    <cellStyle name="Millares 2 3 2 2 6 2 2 2 4" xfId="18529"/>
    <cellStyle name="Millares 2 3 2 2 6 2 2 2 2 2" xfId="18530"/>
    <cellStyle name="Millares 2 3 2 2 6 2 2 2 3 2" xfId="18531"/>
    <cellStyle name="Millares 2 3 2 2 6 2 2 3 2" xfId="18532"/>
    <cellStyle name="Millares 2 3 2 2 6 2 2 4 2" xfId="18533"/>
    <cellStyle name="Millares 2 3 2 2 6 2 3 4" xfId="18534"/>
    <cellStyle name="Millares 2 3 2 2 6 2 3 2 2" xfId="18535"/>
    <cellStyle name="Millares 2 3 2 2 6 2 3 3 2" xfId="18536"/>
    <cellStyle name="Millares 2 3 2 2 6 2 4 2" xfId="18537"/>
    <cellStyle name="Millares 2 3 2 2 6 2 5 2" xfId="18538"/>
    <cellStyle name="Millares 2 3 2 2 6 3 5" xfId="18539"/>
    <cellStyle name="Millares 2 3 2 2 6 3 2 4" xfId="18540"/>
    <cellStyle name="Millares 2 3 2 2 6 3 2 2 2" xfId="18541"/>
    <cellStyle name="Millares 2 3 2 2 6 3 2 3 2" xfId="18542"/>
    <cellStyle name="Millares 2 3 2 2 6 3 3 2" xfId="18543"/>
    <cellStyle name="Millares 2 3 2 2 6 3 4 2" xfId="18544"/>
    <cellStyle name="Millares 2 3 2 2 6 4 5" xfId="18545"/>
    <cellStyle name="Millares 2 3 2 2 6 4 2 4" xfId="18546"/>
    <cellStyle name="Millares 2 3 2 2 6 4 2 2 2" xfId="18547"/>
    <cellStyle name="Millares 2 3 2 2 6 4 2 3 2" xfId="18548"/>
    <cellStyle name="Millares 2 3 2 2 6 4 3 2" xfId="18549"/>
    <cellStyle name="Millares 2 3 2 2 6 4 4 2" xfId="18550"/>
    <cellStyle name="Millares 2 3 2 2 6 5 5" xfId="18551"/>
    <cellStyle name="Millares 2 3 2 2 6 5 2 4" xfId="18552"/>
    <cellStyle name="Millares 2 3 2 2 6 5 2 2 2" xfId="18553"/>
    <cellStyle name="Millares 2 3 2 2 6 5 2 3 2" xfId="18554"/>
    <cellStyle name="Millares 2 3 2 2 6 5 3 2" xfId="18555"/>
    <cellStyle name="Millares 2 3 2 2 6 5 4 2" xfId="18556"/>
    <cellStyle name="Millares 2 3 2 2 6 6 4" xfId="18557"/>
    <cellStyle name="Millares 2 3 2 2 6 6 2 2" xfId="18558"/>
    <cellStyle name="Millares 2 3 2 2 6 6 3 2" xfId="18559"/>
    <cellStyle name="Millares 2 3 2 2 6 7 2" xfId="18560"/>
    <cellStyle name="Millares 2 3 2 2 6 8 2" xfId="18561"/>
    <cellStyle name="Millares 2 3 2 2 7 7" xfId="18562"/>
    <cellStyle name="Millares 2 3 2 2 7 2 5" xfId="18563"/>
    <cellStyle name="Millares 2 3 2 2 7 2 2 4" xfId="18564"/>
    <cellStyle name="Millares 2 3 2 2 7 2 2 2 2" xfId="18565"/>
    <cellStyle name="Millares 2 3 2 2 7 2 2 3 2" xfId="18566"/>
    <cellStyle name="Millares 2 3 2 2 7 2 3 2" xfId="18567"/>
    <cellStyle name="Millares 2 3 2 2 7 2 4 2" xfId="18568"/>
    <cellStyle name="Millares 2 3 2 2 7 3 5" xfId="18569"/>
    <cellStyle name="Millares 2 3 2 2 7 3 2 4" xfId="18570"/>
    <cellStyle name="Millares 2 3 2 2 7 3 2 2 2" xfId="18571"/>
    <cellStyle name="Millares 2 3 2 2 7 3 2 3 2" xfId="18572"/>
    <cellStyle name="Millares 2 3 2 2 7 3 3 2" xfId="18573"/>
    <cellStyle name="Millares 2 3 2 2 7 3 4 2" xfId="18574"/>
    <cellStyle name="Millares 2 3 2 2 7 4 4" xfId="18575"/>
    <cellStyle name="Millares 2 3 2 2 7 4 2 2" xfId="18576"/>
    <cellStyle name="Millares 2 3 2 2 7 4 3 2" xfId="18577"/>
    <cellStyle name="Millares 2 3 2 2 7 5 2" xfId="18578"/>
    <cellStyle name="Millares 2 3 2 2 7 6 2" xfId="18579"/>
    <cellStyle name="Millares 2 3 2 2 8 5" xfId="18580"/>
    <cellStyle name="Millares 2 3 2 2 8 2 4" xfId="18581"/>
    <cellStyle name="Millares 2 3 2 2 8 2 2 2" xfId="18582"/>
    <cellStyle name="Millares 2 3 2 2 8 2 3 2" xfId="18583"/>
    <cellStyle name="Millares 2 3 2 2 8 3 2" xfId="18584"/>
    <cellStyle name="Millares 2 3 2 2 8 4 2" xfId="18585"/>
    <cellStyle name="Millares 2 3 2 2 9 5" xfId="18586"/>
    <cellStyle name="Millares 2 3 2 2 9 2 4" xfId="18587"/>
    <cellStyle name="Millares 2 3 2 2 9 2 2 2" xfId="18588"/>
    <cellStyle name="Millares 2 3 2 2 9 2 3 2" xfId="18589"/>
    <cellStyle name="Millares 2 3 2 2 9 3 2" xfId="18590"/>
    <cellStyle name="Millares 2 3 2 2 9 4 2" xfId="18591"/>
    <cellStyle name="Millares 2 3 2 3 13" xfId="18592"/>
    <cellStyle name="Millares 2 3 2 3 10 4" xfId="18593"/>
    <cellStyle name="Millares 2 3 2 3 10 2 2" xfId="18594"/>
    <cellStyle name="Millares 2 3 2 3 10 3 2" xfId="18595"/>
    <cellStyle name="Millares 2 3 2 3 11 2" xfId="18596"/>
    <cellStyle name="Millares 2 3 2 3 12 2" xfId="18597"/>
    <cellStyle name="Millares 2 3 2 3 2 11" xfId="18598"/>
    <cellStyle name="Millares 2 3 2 3 2 10 2" xfId="18599"/>
    <cellStyle name="Millares 2 3 2 3 2 2 10" xfId="18600"/>
    <cellStyle name="Millares 2 3 2 3 2 2 2 9" xfId="18601"/>
    <cellStyle name="Millares 2 3 2 3 2 2 2 2 6" xfId="18602"/>
    <cellStyle name="Millares 2 3 2 3 2 2 2 2 2 5" xfId="18603"/>
    <cellStyle name="Millares 2 3 2 3 2 2 2 2 2 2 4" xfId="18604"/>
    <cellStyle name="Millares 2 3 2 3 2 2 2 2 2 2 2 2" xfId="18605"/>
    <cellStyle name="Millares 2 3 2 3 2 2 2 2 2 2 3 2" xfId="18606"/>
    <cellStyle name="Millares 2 3 2 3 2 2 2 2 2 3 2" xfId="18607"/>
    <cellStyle name="Millares 2 3 2 3 2 2 2 2 2 4 2" xfId="18608"/>
    <cellStyle name="Millares 2 3 2 3 2 2 2 2 3 4" xfId="18609"/>
    <cellStyle name="Millares 2 3 2 3 2 2 2 2 3 2 2" xfId="18610"/>
    <cellStyle name="Millares 2 3 2 3 2 2 2 2 3 3 2" xfId="18611"/>
    <cellStyle name="Millares 2 3 2 3 2 2 2 2 4 2" xfId="18612"/>
    <cellStyle name="Millares 2 3 2 3 2 2 2 2 5 2" xfId="18613"/>
    <cellStyle name="Millares 2 3 2 3 2 2 2 3 5" xfId="18614"/>
    <cellStyle name="Millares 2 3 2 3 2 2 2 3 2 4" xfId="18615"/>
    <cellStyle name="Millares 2 3 2 3 2 2 2 3 2 2 2" xfId="18616"/>
    <cellStyle name="Millares 2 3 2 3 2 2 2 3 2 3 2" xfId="18617"/>
    <cellStyle name="Millares 2 3 2 3 2 2 2 3 3 2" xfId="18618"/>
    <cellStyle name="Millares 2 3 2 3 2 2 2 3 4 2" xfId="18619"/>
    <cellStyle name="Millares 2 3 2 3 2 2 2 4 5" xfId="18620"/>
    <cellStyle name="Millares 2 3 2 3 2 2 2 4 2 4" xfId="18621"/>
    <cellStyle name="Millares 2 3 2 3 2 2 2 4 2 2 2" xfId="18622"/>
    <cellStyle name="Millares 2 3 2 3 2 2 2 4 2 3 2" xfId="18623"/>
    <cellStyle name="Millares 2 3 2 3 2 2 2 4 3 2" xfId="18624"/>
    <cellStyle name="Millares 2 3 2 3 2 2 2 4 4 2" xfId="18625"/>
    <cellStyle name="Millares 2 3 2 3 2 2 2 5 5" xfId="18626"/>
    <cellStyle name="Millares 2 3 2 3 2 2 2 5 2 4" xfId="18627"/>
    <cellStyle name="Millares 2 3 2 3 2 2 2 5 2 2 2" xfId="18628"/>
    <cellStyle name="Millares 2 3 2 3 2 2 2 5 2 3 2" xfId="18629"/>
    <cellStyle name="Millares 2 3 2 3 2 2 2 5 3 2" xfId="18630"/>
    <cellStyle name="Millares 2 3 2 3 2 2 2 5 4 2" xfId="18631"/>
    <cellStyle name="Millares 2 3 2 3 2 2 2 6 4" xfId="18632"/>
    <cellStyle name="Millares 2 3 2 3 2 2 2 6 2 2" xfId="18633"/>
    <cellStyle name="Millares 2 3 2 3 2 2 2 6 3 2" xfId="18634"/>
    <cellStyle name="Millares 2 3 2 3 2 2 2 7 2" xfId="18635"/>
    <cellStyle name="Millares 2 3 2 3 2 2 2 8 2" xfId="18636"/>
    <cellStyle name="Millares 2 3 2 3 2 2 3 6" xfId="18637"/>
    <cellStyle name="Millares 2 3 2 3 2 2 3 2 5" xfId="18638"/>
    <cellStyle name="Millares 2 3 2 3 2 2 3 2 2 4" xfId="18639"/>
    <cellStyle name="Millares 2 3 2 3 2 2 3 2 2 2 2" xfId="18640"/>
    <cellStyle name="Millares 2 3 2 3 2 2 3 2 2 3 2" xfId="18641"/>
    <cellStyle name="Millares 2 3 2 3 2 2 3 2 3 2" xfId="18642"/>
    <cellStyle name="Millares 2 3 2 3 2 2 3 2 4 2" xfId="18643"/>
    <cellStyle name="Millares 2 3 2 3 2 2 3 3 4" xfId="18644"/>
    <cellStyle name="Millares 2 3 2 3 2 2 3 3 2 2" xfId="18645"/>
    <cellStyle name="Millares 2 3 2 3 2 2 3 3 3 2" xfId="18646"/>
    <cellStyle name="Millares 2 3 2 3 2 2 3 4 2" xfId="18647"/>
    <cellStyle name="Millares 2 3 2 3 2 2 3 5 2" xfId="18648"/>
    <cellStyle name="Millares 2 3 2 3 2 2 4 5" xfId="18649"/>
    <cellStyle name="Millares 2 3 2 3 2 2 4 2 4" xfId="18650"/>
    <cellStyle name="Millares 2 3 2 3 2 2 4 2 2 2" xfId="18651"/>
    <cellStyle name="Millares 2 3 2 3 2 2 4 2 3 2" xfId="18652"/>
    <cellStyle name="Millares 2 3 2 3 2 2 4 3 2" xfId="18653"/>
    <cellStyle name="Millares 2 3 2 3 2 2 4 4 2" xfId="18654"/>
    <cellStyle name="Millares 2 3 2 3 2 2 5 5" xfId="18655"/>
    <cellStyle name="Millares 2 3 2 3 2 2 5 2 4" xfId="18656"/>
    <cellStyle name="Millares 2 3 2 3 2 2 5 2 2 2" xfId="18657"/>
    <cellStyle name="Millares 2 3 2 3 2 2 5 2 3 2" xfId="18658"/>
    <cellStyle name="Millares 2 3 2 3 2 2 5 3 2" xfId="18659"/>
    <cellStyle name="Millares 2 3 2 3 2 2 5 4 2" xfId="18660"/>
    <cellStyle name="Millares 2 3 2 3 2 2 6 5" xfId="18661"/>
    <cellStyle name="Millares 2 3 2 3 2 2 6 2 4" xfId="18662"/>
    <cellStyle name="Millares 2 3 2 3 2 2 6 2 2 2" xfId="18663"/>
    <cellStyle name="Millares 2 3 2 3 2 2 6 2 3 2" xfId="18664"/>
    <cellStyle name="Millares 2 3 2 3 2 2 6 3 2" xfId="18665"/>
    <cellStyle name="Millares 2 3 2 3 2 2 6 4 2" xfId="18666"/>
    <cellStyle name="Millares 2 3 2 3 2 2 7 4" xfId="18667"/>
    <cellStyle name="Millares 2 3 2 3 2 2 7 2 2" xfId="18668"/>
    <cellStyle name="Millares 2 3 2 3 2 2 7 3 2" xfId="18669"/>
    <cellStyle name="Millares 2 3 2 3 2 2 8 2" xfId="18670"/>
    <cellStyle name="Millares 2 3 2 3 2 2 9 2" xfId="18671"/>
    <cellStyle name="Millares 2 3 2 3 2 3 9" xfId="18672"/>
    <cellStyle name="Millares 2 3 2 3 2 3 2 6" xfId="18673"/>
    <cellStyle name="Millares 2 3 2 3 2 3 2 2 5" xfId="18674"/>
    <cellStyle name="Millares 2 3 2 3 2 3 2 2 2 4" xfId="18675"/>
    <cellStyle name="Millares 2 3 2 3 2 3 2 2 2 2 2" xfId="18676"/>
    <cellStyle name="Millares 2 3 2 3 2 3 2 2 2 3 2" xfId="18677"/>
    <cellStyle name="Millares 2 3 2 3 2 3 2 2 3 2" xfId="18678"/>
    <cellStyle name="Millares 2 3 2 3 2 3 2 2 4 2" xfId="18679"/>
    <cellStyle name="Millares 2 3 2 3 2 3 2 3 4" xfId="18680"/>
    <cellStyle name="Millares 2 3 2 3 2 3 2 3 2 2" xfId="18681"/>
    <cellStyle name="Millares 2 3 2 3 2 3 2 3 3 2" xfId="18682"/>
    <cellStyle name="Millares 2 3 2 3 2 3 2 4 2" xfId="18683"/>
    <cellStyle name="Millares 2 3 2 3 2 3 2 5 2" xfId="18684"/>
    <cellStyle name="Millares 2 3 2 3 2 3 3 5" xfId="18685"/>
    <cellStyle name="Millares 2 3 2 3 2 3 3 2 4" xfId="18686"/>
    <cellStyle name="Millares 2 3 2 3 2 3 3 2 2 2" xfId="18687"/>
    <cellStyle name="Millares 2 3 2 3 2 3 3 2 3 2" xfId="18688"/>
    <cellStyle name="Millares 2 3 2 3 2 3 3 3 2" xfId="18689"/>
    <cellStyle name="Millares 2 3 2 3 2 3 3 4 2" xfId="18690"/>
    <cellStyle name="Millares 2 3 2 3 2 3 4 5" xfId="18691"/>
    <cellStyle name="Millares 2 3 2 3 2 3 4 2 4" xfId="18692"/>
    <cellStyle name="Millares 2 3 2 3 2 3 4 2 2 2" xfId="18693"/>
    <cellStyle name="Millares 2 3 2 3 2 3 4 2 3 2" xfId="18694"/>
    <cellStyle name="Millares 2 3 2 3 2 3 4 3 2" xfId="18695"/>
    <cellStyle name="Millares 2 3 2 3 2 3 4 4 2" xfId="18696"/>
    <cellStyle name="Millares 2 3 2 3 2 3 5 5" xfId="18697"/>
    <cellStyle name="Millares 2 3 2 3 2 3 5 2 4" xfId="18698"/>
    <cellStyle name="Millares 2 3 2 3 2 3 5 2 2 2" xfId="18699"/>
    <cellStyle name="Millares 2 3 2 3 2 3 5 2 3 2" xfId="18700"/>
    <cellStyle name="Millares 2 3 2 3 2 3 5 3 2" xfId="18701"/>
    <cellStyle name="Millares 2 3 2 3 2 3 5 4 2" xfId="18702"/>
    <cellStyle name="Millares 2 3 2 3 2 3 6 4" xfId="18703"/>
    <cellStyle name="Millares 2 3 2 3 2 3 6 2 2" xfId="18704"/>
    <cellStyle name="Millares 2 3 2 3 2 3 6 3 2" xfId="18705"/>
    <cellStyle name="Millares 2 3 2 3 2 3 7 2" xfId="18706"/>
    <cellStyle name="Millares 2 3 2 3 2 3 8 2" xfId="18707"/>
    <cellStyle name="Millares 2 3 2 3 2 4 6" xfId="18708"/>
    <cellStyle name="Millares 2 3 2 3 2 4 2 5" xfId="18709"/>
    <cellStyle name="Millares 2 3 2 3 2 4 2 2 4" xfId="18710"/>
    <cellStyle name="Millares 2 3 2 3 2 4 2 2 2 2" xfId="18711"/>
    <cellStyle name="Millares 2 3 2 3 2 4 2 2 3 2" xfId="18712"/>
    <cellStyle name="Millares 2 3 2 3 2 4 2 3 2" xfId="18713"/>
    <cellStyle name="Millares 2 3 2 3 2 4 2 4 2" xfId="18714"/>
    <cellStyle name="Millares 2 3 2 3 2 4 3 4" xfId="18715"/>
    <cellStyle name="Millares 2 3 2 3 2 4 3 2 2" xfId="18716"/>
    <cellStyle name="Millares 2 3 2 3 2 4 3 3 2" xfId="18717"/>
    <cellStyle name="Millares 2 3 2 3 2 4 4 2" xfId="18718"/>
    <cellStyle name="Millares 2 3 2 3 2 4 5 2" xfId="18719"/>
    <cellStyle name="Millares 2 3 2 3 2 5 5" xfId="18720"/>
    <cellStyle name="Millares 2 3 2 3 2 5 2 4" xfId="18721"/>
    <cellStyle name="Millares 2 3 2 3 2 5 2 2 2" xfId="18722"/>
    <cellStyle name="Millares 2 3 2 3 2 5 2 3 2" xfId="18723"/>
    <cellStyle name="Millares 2 3 2 3 2 5 3 2" xfId="18724"/>
    <cellStyle name="Millares 2 3 2 3 2 5 4 2" xfId="18725"/>
    <cellStyle name="Millares 2 3 2 3 2 6 5" xfId="18726"/>
    <cellStyle name="Millares 2 3 2 3 2 6 2 4" xfId="18727"/>
    <cellStyle name="Millares 2 3 2 3 2 6 2 2 2" xfId="18728"/>
    <cellStyle name="Millares 2 3 2 3 2 6 2 3 2" xfId="18729"/>
    <cellStyle name="Millares 2 3 2 3 2 6 3 2" xfId="18730"/>
    <cellStyle name="Millares 2 3 2 3 2 6 4 2" xfId="18731"/>
    <cellStyle name="Millares 2 3 2 3 2 7 5" xfId="18732"/>
    <cellStyle name="Millares 2 3 2 3 2 7 2 4" xfId="18733"/>
    <cellStyle name="Millares 2 3 2 3 2 7 2 2 2" xfId="18734"/>
    <cellStyle name="Millares 2 3 2 3 2 7 2 3 2" xfId="18735"/>
    <cellStyle name="Millares 2 3 2 3 2 7 3 2" xfId="18736"/>
    <cellStyle name="Millares 2 3 2 3 2 7 4 2" xfId="18737"/>
    <cellStyle name="Millares 2 3 2 3 2 8 4" xfId="18738"/>
    <cellStyle name="Millares 2 3 2 3 2 8 2 2" xfId="18739"/>
    <cellStyle name="Millares 2 3 2 3 2 8 3 2" xfId="18740"/>
    <cellStyle name="Millares 2 3 2 3 2 9 2" xfId="18741"/>
    <cellStyle name="Millares 2 3 2 3 3 10" xfId="18742"/>
    <cellStyle name="Millares 2 3 2 3 3 2 9" xfId="18743"/>
    <cellStyle name="Millares 2 3 2 3 3 2 2 6" xfId="18744"/>
    <cellStyle name="Millares 2 3 2 3 3 2 2 2 5" xfId="18745"/>
    <cellStyle name="Millares 2 3 2 3 3 2 2 2 2 4" xfId="18746"/>
    <cellStyle name="Millares 2 3 2 3 3 2 2 2 2 2 2" xfId="18747"/>
    <cellStyle name="Millares 2 3 2 3 3 2 2 2 2 3 2" xfId="18748"/>
    <cellStyle name="Millares 2 3 2 3 3 2 2 2 3 2" xfId="18749"/>
    <cellStyle name="Millares 2 3 2 3 3 2 2 2 4 2" xfId="18750"/>
    <cellStyle name="Millares 2 3 2 3 3 2 2 3 4" xfId="18751"/>
    <cellStyle name="Millares 2 3 2 3 3 2 2 3 2 2" xfId="18752"/>
    <cellStyle name="Millares 2 3 2 3 3 2 2 3 3 2" xfId="18753"/>
    <cellStyle name="Millares 2 3 2 3 3 2 2 4 2" xfId="18754"/>
    <cellStyle name="Millares 2 3 2 3 3 2 2 5 2" xfId="18755"/>
    <cellStyle name="Millares 2 3 2 3 3 2 3 5" xfId="18756"/>
    <cellStyle name="Millares 2 3 2 3 3 2 3 2 4" xfId="18757"/>
    <cellStyle name="Millares 2 3 2 3 3 2 3 2 2 2" xfId="18758"/>
    <cellStyle name="Millares 2 3 2 3 3 2 3 2 3 2" xfId="18759"/>
    <cellStyle name="Millares 2 3 2 3 3 2 3 3 2" xfId="18760"/>
    <cellStyle name="Millares 2 3 2 3 3 2 3 4 2" xfId="18761"/>
    <cellStyle name="Millares 2 3 2 3 3 2 4 5" xfId="18762"/>
    <cellStyle name="Millares 2 3 2 3 3 2 4 2 4" xfId="18763"/>
    <cellStyle name="Millares 2 3 2 3 3 2 4 2 2 2" xfId="18764"/>
    <cellStyle name="Millares 2 3 2 3 3 2 4 2 3 2" xfId="18765"/>
    <cellStyle name="Millares 2 3 2 3 3 2 4 3 2" xfId="18766"/>
    <cellStyle name="Millares 2 3 2 3 3 2 4 4 2" xfId="18767"/>
    <cellStyle name="Millares 2 3 2 3 3 2 5 5" xfId="18768"/>
    <cellStyle name="Millares 2 3 2 3 3 2 5 2 4" xfId="18769"/>
    <cellStyle name="Millares 2 3 2 3 3 2 5 2 2 2" xfId="18770"/>
    <cellStyle name="Millares 2 3 2 3 3 2 5 2 3 2" xfId="18771"/>
    <cellStyle name="Millares 2 3 2 3 3 2 5 3 2" xfId="18772"/>
    <cellStyle name="Millares 2 3 2 3 3 2 5 4 2" xfId="18773"/>
    <cellStyle name="Millares 2 3 2 3 3 2 6 4" xfId="18774"/>
    <cellStyle name="Millares 2 3 2 3 3 2 6 2 2" xfId="18775"/>
    <cellStyle name="Millares 2 3 2 3 3 2 6 3 2" xfId="18776"/>
    <cellStyle name="Millares 2 3 2 3 3 2 7 2" xfId="18777"/>
    <cellStyle name="Millares 2 3 2 3 3 2 8 2" xfId="18778"/>
    <cellStyle name="Millares 2 3 2 3 3 3 6" xfId="18779"/>
    <cellStyle name="Millares 2 3 2 3 3 3 2 5" xfId="18780"/>
    <cellStyle name="Millares 2 3 2 3 3 3 2 2 4" xfId="18781"/>
    <cellStyle name="Millares 2 3 2 3 3 3 2 2 2 2" xfId="18782"/>
    <cellStyle name="Millares 2 3 2 3 3 3 2 2 3 2" xfId="18783"/>
    <cellStyle name="Millares 2 3 2 3 3 3 2 3 2" xfId="18784"/>
    <cellStyle name="Millares 2 3 2 3 3 3 2 4 2" xfId="18785"/>
    <cellStyle name="Millares 2 3 2 3 3 3 3 4" xfId="18786"/>
    <cellStyle name="Millares 2 3 2 3 3 3 3 2 2" xfId="18787"/>
    <cellStyle name="Millares 2 3 2 3 3 3 3 3 2" xfId="18788"/>
    <cellStyle name="Millares 2 3 2 3 3 3 4 2" xfId="18789"/>
    <cellStyle name="Millares 2 3 2 3 3 3 5 2" xfId="18790"/>
    <cellStyle name="Millares 2 3 2 3 3 4 5" xfId="18791"/>
    <cellStyle name="Millares 2 3 2 3 3 4 2 4" xfId="18792"/>
    <cellStyle name="Millares 2 3 2 3 3 4 2 2 2" xfId="18793"/>
    <cellStyle name="Millares 2 3 2 3 3 4 2 3 2" xfId="18794"/>
    <cellStyle name="Millares 2 3 2 3 3 4 3 2" xfId="18795"/>
    <cellStyle name="Millares 2 3 2 3 3 4 4 2" xfId="18796"/>
    <cellStyle name="Millares 2 3 2 3 3 5 5" xfId="18797"/>
    <cellStyle name="Millares 2 3 2 3 3 5 2 4" xfId="18798"/>
    <cellStyle name="Millares 2 3 2 3 3 5 2 2 2" xfId="18799"/>
    <cellStyle name="Millares 2 3 2 3 3 5 2 3 2" xfId="18800"/>
    <cellStyle name="Millares 2 3 2 3 3 5 3 2" xfId="18801"/>
    <cellStyle name="Millares 2 3 2 3 3 5 4 2" xfId="18802"/>
    <cellStyle name="Millares 2 3 2 3 3 6 5" xfId="18803"/>
    <cellStyle name="Millares 2 3 2 3 3 6 2 4" xfId="18804"/>
    <cellStyle name="Millares 2 3 2 3 3 6 2 2 2" xfId="18805"/>
    <cellStyle name="Millares 2 3 2 3 3 6 2 3 2" xfId="18806"/>
    <cellStyle name="Millares 2 3 2 3 3 6 3 2" xfId="18807"/>
    <cellStyle name="Millares 2 3 2 3 3 6 4 2" xfId="18808"/>
    <cellStyle name="Millares 2 3 2 3 3 7 4" xfId="18809"/>
    <cellStyle name="Millares 2 3 2 3 3 7 2 2" xfId="18810"/>
    <cellStyle name="Millares 2 3 2 3 3 7 3 2" xfId="18811"/>
    <cellStyle name="Millares 2 3 2 3 3 8 2" xfId="18812"/>
    <cellStyle name="Millares 2 3 2 3 3 9 2" xfId="18813"/>
    <cellStyle name="Millares 2 3 2 3 4 10" xfId="18814"/>
    <cellStyle name="Millares 2 3 2 3 4 2 9" xfId="18815"/>
    <cellStyle name="Millares 2 3 2 3 4 2 2 6" xfId="18816"/>
    <cellStyle name="Millares 2 3 2 3 4 2 2 2 5" xfId="18817"/>
    <cellStyle name="Millares 2 3 2 3 4 2 2 2 2 4" xfId="18818"/>
    <cellStyle name="Millares 2 3 2 3 4 2 2 2 2 2 2" xfId="18819"/>
    <cellStyle name="Millares 2 3 2 3 4 2 2 2 2 3 2" xfId="18820"/>
    <cellStyle name="Millares 2 3 2 3 4 2 2 2 3 2" xfId="18821"/>
    <cellStyle name="Millares 2 3 2 3 4 2 2 2 4 2" xfId="18822"/>
    <cellStyle name="Millares 2 3 2 3 4 2 2 3 4" xfId="18823"/>
    <cellStyle name="Millares 2 3 2 3 4 2 2 3 2 2" xfId="18824"/>
    <cellStyle name="Millares 2 3 2 3 4 2 2 3 3 2" xfId="18825"/>
    <cellStyle name="Millares 2 3 2 3 4 2 2 4 2" xfId="18826"/>
    <cellStyle name="Millares 2 3 2 3 4 2 2 5 2" xfId="18827"/>
    <cellStyle name="Millares 2 3 2 3 4 2 3 5" xfId="18828"/>
    <cellStyle name="Millares 2 3 2 3 4 2 3 2 4" xfId="18829"/>
    <cellStyle name="Millares 2 3 2 3 4 2 3 2 2 2" xfId="18830"/>
    <cellStyle name="Millares 2 3 2 3 4 2 3 2 3 2" xfId="18831"/>
    <cellStyle name="Millares 2 3 2 3 4 2 3 3 2" xfId="18832"/>
    <cellStyle name="Millares 2 3 2 3 4 2 3 4 2" xfId="18833"/>
    <cellStyle name="Millares 2 3 2 3 4 2 4 5" xfId="18834"/>
    <cellStyle name="Millares 2 3 2 3 4 2 4 2 4" xfId="18835"/>
    <cellStyle name="Millares 2 3 2 3 4 2 4 2 2 2" xfId="18836"/>
    <cellStyle name="Millares 2 3 2 3 4 2 4 2 3 2" xfId="18837"/>
    <cellStyle name="Millares 2 3 2 3 4 2 4 3 2" xfId="18838"/>
    <cellStyle name="Millares 2 3 2 3 4 2 4 4 2" xfId="18839"/>
    <cellStyle name="Millares 2 3 2 3 4 2 5 5" xfId="18840"/>
    <cellStyle name="Millares 2 3 2 3 4 2 5 2 4" xfId="18841"/>
    <cellStyle name="Millares 2 3 2 3 4 2 5 2 2 2" xfId="18842"/>
    <cellStyle name="Millares 2 3 2 3 4 2 5 2 3 2" xfId="18843"/>
    <cellStyle name="Millares 2 3 2 3 4 2 5 3 2" xfId="18844"/>
    <cellStyle name="Millares 2 3 2 3 4 2 5 4 2" xfId="18845"/>
    <cellStyle name="Millares 2 3 2 3 4 2 6 4" xfId="18846"/>
    <cellStyle name="Millares 2 3 2 3 4 2 6 2 2" xfId="18847"/>
    <cellStyle name="Millares 2 3 2 3 4 2 6 3 2" xfId="18848"/>
    <cellStyle name="Millares 2 3 2 3 4 2 7 2" xfId="18849"/>
    <cellStyle name="Millares 2 3 2 3 4 2 8 2" xfId="18850"/>
    <cellStyle name="Millares 2 3 2 3 4 3 6" xfId="18851"/>
    <cellStyle name="Millares 2 3 2 3 4 3 2 5" xfId="18852"/>
    <cellStyle name="Millares 2 3 2 3 4 3 2 2 4" xfId="18853"/>
    <cellStyle name="Millares 2 3 2 3 4 3 2 2 2 2" xfId="18854"/>
    <cellStyle name="Millares 2 3 2 3 4 3 2 2 3 2" xfId="18855"/>
    <cellStyle name="Millares 2 3 2 3 4 3 2 3 2" xfId="18856"/>
    <cellStyle name="Millares 2 3 2 3 4 3 2 4 2" xfId="18857"/>
    <cellStyle name="Millares 2 3 2 3 4 3 3 4" xfId="18858"/>
    <cellStyle name="Millares 2 3 2 3 4 3 3 2 2" xfId="18859"/>
    <cellStyle name="Millares 2 3 2 3 4 3 3 3 2" xfId="18860"/>
    <cellStyle name="Millares 2 3 2 3 4 3 4 2" xfId="18861"/>
    <cellStyle name="Millares 2 3 2 3 4 3 5 2" xfId="18862"/>
    <cellStyle name="Millares 2 3 2 3 4 4 5" xfId="18863"/>
    <cellStyle name="Millares 2 3 2 3 4 4 2 4" xfId="18864"/>
    <cellStyle name="Millares 2 3 2 3 4 4 2 2 2" xfId="18865"/>
    <cellStyle name="Millares 2 3 2 3 4 4 2 3 2" xfId="18866"/>
    <cellStyle name="Millares 2 3 2 3 4 4 3 2" xfId="18867"/>
    <cellStyle name="Millares 2 3 2 3 4 4 4 2" xfId="18868"/>
    <cellStyle name="Millares 2 3 2 3 4 5 5" xfId="18869"/>
    <cellStyle name="Millares 2 3 2 3 4 5 2 4" xfId="18870"/>
    <cellStyle name="Millares 2 3 2 3 4 5 2 2 2" xfId="18871"/>
    <cellStyle name="Millares 2 3 2 3 4 5 2 3 2" xfId="18872"/>
    <cellStyle name="Millares 2 3 2 3 4 5 3 2" xfId="18873"/>
    <cellStyle name="Millares 2 3 2 3 4 5 4 2" xfId="18874"/>
    <cellStyle name="Millares 2 3 2 3 4 6 5" xfId="18875"/>
    <cellStyle name="Millares 2 3 2 3 4 6 2 4" xfId="18876"/>
    <cellStyle name="Millares 2 3 2 3 4 6 2 2 2" xfId="18877"/>
    <cellStyle name="Millares 2 3 2 3 4 6 2 3 2" xfId="18878"/>
    <cellStyle name="Millares 2 3 2 3 4 6 3 2" xfId="18879"/>
    <cellStyle name="Millares 2 3 2 3 4 6 4 2" xfId="18880"/>
    <cellStyle name="Millares 2 3 2 3 4 7 4" xfId="18881"/>
    <cellStyle name="Millares 2 3 2 3 4 7 2 2" xfId="18882"/>
    <cellStyle name="Millares 2 3 2 3 4 7 3 2" xfId="18883"/>
    <cellStyle name="Millares 2 3 2 3 4 8 2" xfId="18884"/>
    <cellStyle name="Millares 2 3 2 3 4 9 2" xfId="18885"/>
    <cellStyle name="Millares 2 3 2 3 5 9" xfId="18886"/>
    <cellStyle name="Millares 2 3 2 3 5 2 6" xfId="18887"/>
    <cellStyle name="Millares 2 3 2 3 5 2 2 5" xfId="18888"/>
    <cellStyle name="Millares 2 3 2 3 5 2 2 2 4" xfId="18889"/>
    <cellStyle name="Millares 2 3 2 3 5 2 2 2 2 2" xfId="18890"/>
    <cellStyle name="Millares 2 3 2 3 5 2 2 2 3 2" xfId="18891"/>
    <cellStyle name="Millares 2 3 2 3 5 2 2 3 2" xfId="18892"/>
    <cellStyle name="Millares 2 3 2 3 5 2 2 4 2" xfId="18893"/>
    <cellStyle name="Millares 2 3 2 3 5 2 3 4" xfId="18894"/>
    <cellStyle name="Millares 2 3 2 3 5 2 3 2 2" xfId="18895"/>
    <cellStyle name="Millares 2 3 2 3 5 2 3 3 2" xfId="18896"/>
    <cellStyle name="Millares 2 3 2 3 5 2 4 2" xfId="18897"/>
    <cellStyle name="Millares 2 3 2 3 5 2 5 2" xfId="18898"/>
    <cellStyle name="Millares 2 3 2 3 5 3 5" xfId="18899"/>
    <cellStyle name="Millares 2 3 2 3 5 3 2 4" xfId="18900"/>
    <cellStyle name="Millares 2 3 2 3 5 3 2 2 2" xfId="18901"/>
    <cellStyle name="Millares 2 3 2 3 5 3 2 3 2" xfId="18902"/>
    <cellStyle name="Millares 2 3 2 3 5 3 3 2" xfId="18903"/>
    <cellStyle name="Millares 2 3 2 3 5 3 4 2" xfId="18904"/>
    <cellStyle name="Millares 2 3 2 3 5 4 5" xfId="18905"/>
    <cellStyle name="Millares 2 3 2 3 5 4 2 4" xfId="18906"/>
    <cellStyle name="Millares 2 3 2 3 5 4 2 2 2" xfId="18907"/>
    <cellStyle name="Millares 2 3 2 3 5 4 2 3 2" xfId="18908"/>
    <cellStyle name="Millares 2 3 2 3 5 4 3 2" xfId="18909"/>
    <cellStyle name="Millares 2 3 2 3 5 4 4 2" xfId="18910"/>
    <cellStyle name="Millares 2 3 2 3 5 5 5" xfId="18911"/>
    <cellStyle name="Millares 2 3 2 3 5 5 2 4" xfId="18912"/>
    <cellStyle name="Millares 2 3 2 3 5 5 2 2 2" xfId="18913"/>
    <cellStyle name="Millares 2 3 2 3 5 5 2 3 2" xfId="18914"/>
    <cellStyle name="Millares 2 3 2 3 5 5 3 2" xfId="18915"/>
    <cellStyle name="Millares 2 3 2 3 5 5 4 2" xfId="18916"/>
    <cellStyle name="Millares 2 3 2 3 5 6 4" xfId="18917"/>
    <cellStyle name="Millares 2 3 2 3 5 6 2 2" xfId="18918"/>
    <cellStyle name="Millares 2 3 2 3 5 6 3 2" xfId="18919"/>
    <cellStyle name="Millares 2 3 2 3 5 7 2" xfId="18920"/>
    <cellStyle name="Millares 2 3 2 3 5 8 2" xfId="18921"/>
    <cellStyle name="Millares 2 3 2 3 6 6" xfId="18922"/>
    <cellStyle name="Millares 2 3 2 3 6 2 5" xfId="18923"/>
    <cellStyle name="Millares 2 3 2 3 6 2 2 4" xfId="18924"/>
    <cellStyle name="Millares 2 3 2 3 6 2 2 2 2" xfId="18925"/>
    <cellStyle name="Millares 2 3 2 3 6 2 2 3 2" xfId="18926"/>
    <cellStyle name="Millares 2 3 2 3 6 2 3 2" xfId="18927"/>
    <cellStyle name="Millares 2 3 2 3 6 2 4 2" xfId="18928"/>
    <cellStyle name="Millares 2 3 2 3 6 3 4" xfId="18929"/>
    <cellStyle name="Millares 2 3 2 3 6 3 2 2" xfId="18930"/>
    <cellStyle name="Millares 2 3 2 3 6 3 3 2" xfId="18931"/>
    <cellStyle name="Millares 2 3 2 3 6 4 2" xfId="18932"/>
    <cellStyle name="Millares 2 3 2 3 6 5 2" xfId="18933"/>
    <cellStyle name="Millares 2 3 2 3 7 5" xfId="18934"/>
    <cellStyle name="Millares 2 3 2 3 7 2 4" xfId="18935"/>
    <cellStyle name="Millares 2 3 2 3 7 2 2 2" xfId="18936"/>
    <cellStyle name="Millares 2 3 2 3 7 2 3 2" xfId="18937"/>
    <cellStyle name="Millares 2 3 2 3 7 3 2" xfId="18938"/>
    <cellStyle name="Millares 2 3 2 3 7 4 2" xfId="18939"/>
    <cellStyle name="Millares 2 3 2 3 8 5" xfId="18940"/>
    <cellStyle name="Millares 2 3 2 3 8 2 4" xfId="18941"/>
    <cellStyle name="Millares 2 3 2 3 8 2 2 2" xfId="18942"/>
    <cellStyle name="Millares 2 3 2 3 8 2 3 2" xfId="18943"/>
    <cellStyle name="Millares 2 3 2 3 8 3 2" xfId="18944"/>
    <cellStyle name="Millares 2 3 2 3 8 4 2" xfId="18945"/>
    <cellStyle name="Millares 2 3 2 3 9 5" xfId="18946"/>
    <cellStyle name="Millares 2 3 2 3 9 2 4" xfId="18947"/>
    <cellStyle name="Millares 2 3 2 3 9 2 2 2" xfId="18948"/>
    <cellStyle name="Millares 2 3 2 3 9 2 3 2" xfId="18949"/>
    <cellStyle name="Millares 2 3 2 3 9 3 2" xfId="18950"/>
    <cellStyle name="Millares 2 3 2 3 9 4 2" xfId="18951"/>
    <cellStyle name="Millares 2 3 2 4 11" xfId="18952"/>
    <cellStyle name="Millares 2 3 2 4 10 2" xfId="18953"/>
    <cellStyle name="Millares 2 3 2 4 2 10" xfId="18954"/>
    <cellStyle name="Millares 2 3 2 4 2 2 9" xfId="18955"/>
    <cellStyle name="Millares 2 3 2 4 2 2 2 6" xfId="18956"/>
    <cellStyle name="Millares 2 3 2 4 2 2 2 2 5" xfId="18957"/>
    <cellStyle name="Millares 2 3 2 4 2 2 2 2 2 4" xfId="18958"/>
    <cellStyle name="Millares 2 3 2 4 2 2 2 2 2 2 2" xfId="18959"/>
    <cellStyle name="Millares 2 3 2 4 2 2 2 2 2 3 2" xfId="18960"/>
    <cellStyle name="Millares 2 3 2 4 2 2 2 2 3 2" xfId="18961"/>
    <cellStyle name="Millares 2 3 2 4 2 2 2 2 4 2" xfId="18962"/>
    <cellStyle name="Millares 2 3 2 4 2 2 2 3 4" xfId="18963"/>
    <cellStyle name="Millares 2 3 2 4 2 2 2 3 2 2" xfId="18964"/>
    <cellStyle name="Millares 2 3 2 4 2 2 2 3 3 2" xfId="18965"/>
    <cellStyle name="Millares 2 3 2 4 2 2 2 4 2" xfId="18966"/>
    <cellStyle name="Millares 2 3 2 4 2 2 2 5 2" xfId="18967"/>
    <cellStyle name="Millares 2 3 2 4 2 2 3 5" xfId="18968"/>
    <cellStyle name="Millares 2 3 2 4 2 2 3 2 4" xfId="18969"/>
    <cellStyle name="Millares 2 3 2 4 2 2 3 2 2 2" xfId="18970"/>
    <cellStyle name="Millares 2 3 2 4 2 2 3 2 3 2" xfId="18971"/>
    <cellStyle name="Millares 2 3 2 4 2 2 3 3 2" xfId="18972"/>
    <cellStyle name="Millares 2 3 2 4 2 2 3 4 2" xfId="18973"/>
    <cellStyle name="Millares 2 3 2 4 2 2 4 5" xfId="18974"/>
    <cellStyle name="Millares 2 3 2 4 2 2 4 2 4" xfId="18975"/>
    <cellStyle name="Millares 2 3 2 4 2 2 4 2 2 2" xfId="18976"/>
    <cellStyle name="Millares 2 3 2 4 2 2 4 2 3 2" xfId="18977"/>
    <cellStyle name="Millares 2 3 2 4 2 2 4 3 2" xfId="18978"/>
    <cellStyle name="Millares 2 3 2 4 2 2 4 4 2" xfId="18979"/>
    <cellStyle name="Millares 2 3 2 4 2 2 5 5" xfId="18980"/>
    <cellStyle name="Millares 2 3 2 4 2 2 5 2 4" xfId="18981"/>
    <cellStyle name="Millares 2 3 2 4 2 2 5 2 2 2" xfId="18982"/>
    <cellStyle name="Millares 2 3 2 4 2 2 5 2 3 2" xfId="18983"/>
    <cellStyle name="Millares 2 3 2 4 2 2 5 3 2" xfId="18984"/>
    <cellStyle name="Millares 2 3 2 4 2 2 5 4 2" xfId="18985"/>
    <cellStyle name="Millares 2 3 2 4 2 2 6 4" xfId="18986"/>
    <cellStyle name="Millares 2 3 2 4 2 2 6 2 2" xfId="18987"/>
    <cellStyle name="Millares 2 3 2 4 2 2 6 3 2" xfId="18988"/>
    <cellStyle name="Millares 2 3 2 4 2 2 7 2" xfId="18989"/>
    <cellStyle name="Millares 2 3 2 4 2 2 8 2" xfId="18990"/>
    <cellStyle name="Millares 2 3 2 4 2 3 6" xfId="18991"/>
    <cellStyle name="Millares 2 3 2 4 2 3 2 5" xfId="18992"/>
    <cellStyle name="Millares 2 3 2 4 2 3 2 2 4" xfId="18993"/>
    <cellStyle name="Millares 2 3 2 4 2 3 2 2 2 2" xfId="18994"/>
    <cellStyle name="Millares 2 3 2 4 2 3 2 2 3 2" xfId="18995"/>
    <cellStyle name="Millares 2 3 2 4 2 3 2 3 2" xfId="18996"/>
    <cellStyle name="Millares 2 3 2 4 2 3 2 4 2" xfId="18997"/>
    <cellStyle name="Millares 2 3 2 4 2 3 3 4" xfId="18998"/>
    <cellStyle name="Millares 2 3 2 4 2 3 3 2 2" xfId="18999"/>
    <cellStyle name="Millares 2 3 2 4 2 3 3 3 2" xfId="19000"/>
    <cellStyle name="Millares 2 3 2 4 2 3 4 2" xfId="19001"/>
    <cellStyle name="Millares 2 3 2 4 2 3 5 2" xfId="19002"/>
    <cellStyle name="Millares 2 3 2 4 2 4 5" xfId="19003"/>
    <cellStyle name="Millares 2 3 2 4 2 4 2 4" xfId="19004"/>
    <cellStyle name="Millares 2 3 2 4 2 4 2 2 2" xfId="19005"/>
    <cellStyle name="Millares 2 3 2 4 2 4 2 3 2" xfId="19006"/>
    <cellStyle name="Millares 2 3 2 4 2 4 3 2" xfId="19007"/>
    <cellStyle name="Millares 2 3 2 4 2 4 4 2" xfId="19008"/>
    <cellStyle name="Millares 2 3 2 4 2 5 5" xfId="19009"/>
    <cellStyle name="Millares 2 3 2 4 2 5 2 4" xfId="19010"/>
    <cellStyle name="Millares 2 3 2 4 2 5 2 2 2" xfId="19011"/>
    <cellStyle name="Millares 2 3 2 4 2 5 2 3 2" xfId="19012"/>
    <cellStyle name="Millares 2 3 2 4 2 5 3 2" xfId="19013"/>
    <cellStyle name="Millares 2 3 2 4 2 5 4 2" xfId="19014"/>
    <cellStyle name="Millares 2 3 2 4 2 6 5" xfId="19015"/>
    <cellStyle name="Millares 2 3 2 4 2 6 2 4" xfId="19016"/>
    <cellStyle name="Millares 2 3 2 4 2 6 2 2 2" xfId="19017"/>
    <cellStyle name="Millares 2 3 2 4 2 6 2 3 2" xfId="19018"/>
    <cellStyle name="Millares 2 3 2 4 2 6 3 2" xfId="19019"/>
    <cellStyle name="Millares 2 3 2 4 2 6 4 2" xfId="19020"/>
    <cellStyle name="Millares 2 3 2 4 2 7 4" xfId="19021"/>
    <cellStyle name="Millares 2 3 2 4 2 7 2 2" xfId="19022"/>
    <cellStyle name="Millares 2 3 2 4 2 7 3 2" xfId="19023"/>
    <cellStyle name="Millares 2 3 2 4 2 8 2" xfId="19024"/>
    <cellStyle name="Millares 2 3 2 4 2 9 2" xfId="19025"/>
    <cellStyle name="Millares 2 3 2 4 3 9" xfId="19026"/>
    <cellStyle name="Millares 2 3 2 4 3 2 6" xfId="19027"/>
    <cellStyle name="Millares 2 3 2 4 3 2 2 5" xfId="19028"/>
    <cellStyle name="Millares 2 3 2 4 3 2 2 2 4" xfId="19029"/>
    <cellStyle name="Millares 2 3 2 4 3 2 2 2 2 2" xfId="19030"/>
    <cellStyle name="Millares 2 3 2 4 3 2 2 2 3 2" xfId="19031"/>
    <cellStyle name="Millares 2 3 2 4 3 2 2 3 2" xfId="19032"/>
    <cellStyle name="Millares 2 3 2 4 3 2 2 4 2" xfId="19033"/>
    <cellStyle name="Millares 2 3 2 4 3 2 3 4" xfId="19034"/>
    <cellStyle name="Millares 2 3 2 4 3 2 3 2 2" xfId="19035"/>
    <cellStyle name="Millares 2 3 2 4 3 2 3 3 2" xfId="19036"/>
    <cellStyle name="Millares 2 3 2 4 3 2 4 2" xfId="19037"/>
    <cellStyle name="Millares 2 3 2 4 3 2 5 2" xfId="19038"/>
    <cellStyle name="Millares 2 3 2 4 3 3 5" xfId="19039"/>
    <cellStyle name="Millares 2 3 2 4 3 3 2 4" xfId="19040"/>
    <cellStyle name="Millares 2 3 2 4 3 3 2 2 2" xfId="19041"/>
    <cellStyle name="Millares 2 3 2 4 3 3 2 3 2" xfId="19042"/>
    <cellStyle name="Millares 2 3 2 4 3 3 3 2" xfId="19043"/>
    <cellStyle name="Millares 2 3 2 4 3 3 4 2" xfId="19044"/>
    <cellStyle name="Millares 2 3 2 4 3 4 5" xfId="19045"/>
    <cellStyle name="Millares 2 3 2 4 3 4 2 4" xfId="19046"/>
    <cellStyle name="Millares 2 3 2 4 3 4 2 2 2" xfId="19047"/>
    <cellStyle name="Millares 2 3 2 4 3 4 2 3 2" xfId="19048"/>
    <cellStyle name="Millares 2 3 2 4 3 4 3 2" xfId="19049"/>
    <cellStyle name="Millares 2 3 2 4 3 4 4 2" xfId="19050"/>
    <cellStyle name="Millares 2 3 2 4 3 5 5" xfId="19051"/>
    <cellStyle name="Millares 2 3 2 4 3 5 2 4" xfId="19052"/>
    <cellStyle name="Millares 2 3 2 4 3 5 2 2 2" xfId="19053"/>
    <cellStyle name="Millares 2 3 2 4 3 5 2 3 2" xfId="19054"/>
    <cellStyle name="Millares 2 3 2 4 3 5 3 2" xfId="19055"/>
    <cellStyle name="Millares 2 3 2 4 3 5 4 2" xfId="19056"/>
    <cellStyle name="Millares 2 3 2 4 3 6 4" xfId="19057"/>
    <cellStyle name="Millares 2 3 2 4 3 6 2 2" xfId="19058"/>
    <cellStyle name="Millares 2 3 2 4 3 6 3 2" xfId="19059"/>
    <cellStyle name="Millares 2 3 2 4 3 7 2" xfId="19060"/>
    <cellStyle name="Millares 2 3 2 4 3 8 2" xfId="19061"/>
    <cellStyle name="Millares 2 3 2 4 4 6" xfId="19062"/>
    <cellStyle name="Millares 2 3 2 4 4 2 5" xfId="19063"/>
    <cellStyle name="Millares 2 3 2 4 4 2 2 4" xfId="19064"/>
    <cellStyle name="Millares 2 3 2 4 4 2 2 2 2" xfId="19065"/>
    <cellStyle name="Millares 2 3 2 4 4 2 2 3 2" xfId="19066"/>
    <cellStyle name="Millares 2 3 2 4 4 2 3 2" xfId="19067"/>
    <cellStyle name="Millares 2 3 2 4 4 2 4 2" xfId="19068"/>
    <cellStyle name="Millares 2 3 2 4 4 3 4" xfId="19069"/>
    <cellStyle name="Millares 2 3 2 4 4 3 2 2" xfId="19070"/>
    <cellStyle name="Millares 2 3 2 4 4 3 3 2" xfId="19071"/>
    <cellStyle name="Millares 2 3 2 4 4 4 2" xfId="19072"/>
    <cellStyle name="Millares 2 3 2 4 4 5 2" xfId="19073"/>
    <cellStyle name="Millares 2 3 2 4 5 5" xfId="19074"/>
    <cellStyle name="Millares 2 3 2 4 5 2 4" xfId="19075"/>
    <cellStyle name="Millares 2 3 2 4 5 2 2 2" xfId="19076"/>
    <cellStyle name="Millares 2 3 2 4 5 2 3 2" xfId="19077"/>
    <cellStyle name="Millares 2 3 2 4 5 3 2" xfId="19078"/>
    <cellStyle name="Millares 2 3 2 4 5 4 2" xfId="19079"/>
    <cellStyle name="Millares 2 3 2 4 6 5" xfId="19080"/>
    <cellStyle name="Millares 2 3 2 4 6 2 4" xfId="19081"/>
    <cellStyle name="Millares 2 3 2 4 6 2 2 2" xfId="19082"/>
    <cellStyle name="Millares 2 3 2 4 6 2 3 2" xfId="19083"/>
    <cellStyle name="Millares 2 3 2 4 6 3 2" xfId="19084"/>
    <cellStyle name="Millares 2 3 2 4 6 4 2" xfId="19085"/>
    <cellStyle name="Millares 2 3 2 4 7 5" xfId="19086"/>
    <cellStyle name="Millares 2 3 2 4 7 2 4" xfId="19087"/>
    <cellStyle name="Millares 2 3 2 4 7 2 2 2" xfId="19088"/>
    <cellStyle name="Millares 2 3 2 4 7 2 3 2" xfId="19089"/>
    <cellStyle name="Millares 2 3 2 4 7 3 2" xfId="19090"/>
    <cellStyle name="Millares 2 3 2 4 7 4 2" xfId="19091"/>
    <cellStyle name="Millares 2 3 2 4 8 4" xfId="19092"/>
    <cellStyle name="Millares 2 3 2 4 8 2 2" xfId="19093"/>
    <cellStyle name="Millares 2 3 2 4 8 3 2" xfId="19094"/>
    <cellStyle name="Millares 2 3 2 4 9 2" xfId="19095"/>
    <cellStyle name="Millares 2 3 2 5 11" xfId="19096"/>
    <cellStyle name="Millares 2 3 2 5 10 2" xfId="19097"/>
    <cellStyle name="Millares 2 3 2 5 2 10" xfId="19098"/>
    <cellStyle name="Millares 2 3 2 5 2 2 9" xfId="19099"/>
    <cellStyle name="Millares 2 3 2 5 2 2 2 6" xfId="19100"/>
    <cellStyle name="Millares 2 3 2 5 2 2 2 2 5" xfId="19101"/>
    <cellStyle name="Millares 2 3 2 5 2 2 2 2 2 4" xfId="19102"/>
    <cellStyle name="Millares 2 3 2 5 2 2 2 2 2 2 2" xfId="19103"/>
    <cellStyle name="Millares 2 3 2 5 2 2 2 2 2 3 2" xfId="19104"/>
    <cellStyle name="Millares 2 3 2 5 2 2 2 2 3 2" xfId="19105"/>
    <cellStyle name="Millares 2 3 2 5 2 2 2 2 4 2" xfId="19106"/>
    <cellStyle name="Millares 2 3 2 5 2 2 2 3 4" xfId="19107"/>
    <cellStyle name="Millares 2 3 2 5 2 2 2 3 2 2" xfId="19108"/>
    <cellStyle name="Millares 2 3 2 5 2 2 2 3 3 2" xfId="19109"/>
    <cellStyle name="Millares 2 3 2 5 2 2 2 4 2" xfId="19110"/>
    <cellStyle name="Millares 2 3 2 5 2 2 2 5 2" xfId="19111"/>
    <cellStyle name="Millares 2 3 2 5 2 2 3 5" xfId="19112"/>
    <cellStyle name="Millares 2 3 2 5 2 2 3 2 4" xfId="19113"/>
    <cellStyle name="Millares 2 3 2 5 2 2 3 2 2 2" xfId="19114"/>
    <cellStyle name="Millares 2 3 2 5 2 2 3 2 3 2" xfId="19115"/>
    <cellStyle name="Millares 2 3 2 5 2 2 3 3 2" xfId="19116"/>
    <cellStyle name="Millares 2 3 2 5 2 2 3 4 2" xfId="19117"/>
    <cellStyle name="Millares 2 3 2 5 2 2 4 5" xfId="19118"/>
    <cellStyle name="Millares 2 3 2 5 2 2 4 2 4" xfId="19119"/>
    <cellStyle name="Millares 2 3 2 5 2 2 4 2 2 2" xfId="19120"/>
    <cellStyle name="Millares 2 3 2 5 2 2 4 2 3 2" xfId="19121"/>
    <cellStyle name="Millares 2 3 2 5 2 2 4 3 2" xfId="19122"/>
    <cellStyle name="Millares 2 3 2 5 2 2 4 4 2" xfId="19123"/>
    <cellStyle name="Millares 2 3 2 5 2 2 5 5" xfId="19124"/>
    <cellStyle name="Millares 2 3 2 5 2 2 5 2 4" xfId="19125"/>
    <cellStyle name="Millares 2 3 2 5 2 2 5 2 2 2" xfId="19126"/>
    <cellStyle name="Millares 2 3 2 5 2 2 5 2 3 2" xfId="19127"/>
    <cellStyle name="Millares 2 3 2 5 2 2 5 3 2" xfId="19128"/>
    <cellStyle name="Millares 2 3 2 5 2 2 5 4 2" xfId="19129"/>
    <cellStyle name="Millares 2 3 2 5 2 2 6 4" xfId="19130"/>
    <cellStyle name="Millares 2 3 2 5 2 2 6 2 2" xfId="19131"/>
    <cellStyle name="Millares 2 3 2 5 2 2 6 3 2" xfId="19132"/>
    <cellStyle name="Millares 2 3 2 5 2 2 7 2" xfId="19133"/>
    <cellStyle name="Millares 2 3 2 5 2 2 8 2" xfId="19134"/>
    <cellStyle name="Millares 2 3 2 5 2 3 6" xfId="19135"/>
    <cellStyle name="Millares 2 3 2 5 2 3 2 5" xfId="19136"/>
    <cellStyle name="Millares 2 3 2 5 2 3 2 2 4" xfId="19137"/>
    <cellStyle name="Millares 2 3 2 5 2 3 2 2 2 2" xfId="19138"/>
    <cellStyle name="Millares 2 3 2 5 2 3 2 2 3 2" xfId="19139"/>
    <cellStyle name="Millares 2 3 2 5 2 3 2 3 2" xfId="19140"/>
    <cellStyle name="Millares 2 3 2 5 2 3 2 4 2" xfId="19141"/>
    <cellStyle name="Millares 2 3 2 5 2 3 3 4" xfId="19142"/>
    <cellStyle name="Millares 2 3 2 5 2 3 3 2 2" xfId="19143"/>
    <cellStyle name="Millares 2 3 2 5 2 3 3 3 2" xfId="19144"/>
    <cellStyle name="Millares 2 3 2 5 2 3 4 2" xfId="19145"/>
    <cellStyle name="Millares 2 3 2 5 2 3 5 2" xfId="19146"/>
    <cellStyle name="Millares 2 3 2 5 2 4 5" xfId="19147"/>
    <cellStyle name="Millares 2 3 2 5 2 4 2 4" xfId="19148"/>
    <cellStyle name="Millares 2 3 2 5 2 4 2 2 2" xfId="19149"/>
    <cellStyle name="Millares 2 3 2 5 2 4 2 3 2" xfId="19150"/>
    <cellStyle name="Millares 2 3 2 5 2 4 3 2" xfId="19151"/>
    <cellStyle name="Millares 2 3 2 5 2 4 4 2" xfId="19152"/>
    <cellStyle name="Millares 2 3 2 5 2 5 5" xfId="19153"/>
    <cellStyle name="Millares 2 3 2 5 2 5 2 4" xfId="19154"/>
    <cellStyle name="Millares 2 3 2 5 2 5 2 2 2" xfId="19155"/>
    <cellStyle name="Millares 2 3 2 5 2 5 2 3 2" xfId="19156"/>
    <cellStyle name="Millares 2 3 2 5 2 5 3 2" xfId="19157"/>
    <cellStyle name="Millares 2 3 2 5 2 5 4 2" xfId="19158"/>
    <cellStyle name="Millares 2 3 2 5 2 6 5" xfId="19159"/>
    <cellStyle name="Millares 2 3 2 5 2 6 2 4" xfId="19160"/>
    <cellStyle name="Millares 2 3 2 5 2 6 2 2 2" xfId="19161"/>
    <cellStyle name="Millares 2 3 2 5 2 6 2 3 2" xfId="19162"/>
    <cellStyle name="Millares 2 3 2 5 2 6 3 2" xfId="19163"/>
    <cellStyle name="Millares 2 3 2 5 2 6 4 2" xfId="19164"/>
    <cellStyle name="Millares 2 3 2 5 2 7 4" xfId="19165"/>
    <cellStyle name="Millares 2 3 2 5 2 7 2 2" xfId="19166"/>
    <cellStyle name="Millares 2 3 2 5 2 7 3 2" xfId="19167"/>
    <cellStyle name="Millares 2 3 2 5 2 8 2" xfId="19168"/>
    <cellStyle name="Millares 2 3 2 5 2 9 2" xfId="19169"/>
    <cellStyle name="Millares 2 3 2 5 3 9" xfId="19170"/>
    <cellStyle name="Millares 2 3 2 5 3 2 6" xfId="19171"/>
    <cellStyle name="Millares 2 3 2 5 3 2 2 5" xfId="19172"/>
    <cellStyle name="Millares 2 3 2 5 3 2 2 2 4" xfId="19173"/>
    <cellStyle name="Millares 2 3 2 5 3 2 2 2 2 2" xfId="19174"/>
    <cellStyle name="Millares 2 3 2 5 3 2 2 2 3 2" xfId="19175"/>
    <cellStyle name="Millares 2 3 2 5 3 2 2 3 2" xfId="19176"/>
    <cellStyle name="Millares 2 3 2 5 3 2 2 4 2" xfId="19177"/>
    <cellStyle name="Millares 2 3 2 5 3 2 3 4" xfId="19178"/>
    <cellStyle name="Millares 2 3 2 5 3 2 3 2 2" xfId="19179"/>
    <cellStyle name="Millares 2 3 2 5 3 2 3 3 2" xfId="19180"/>
    <cellStyle name="Millares 2 3 2 5 3 2 4 2" xfId="19181"/>
    <cellStyle name="Millares 2 3 2 5 3 2 5 2" xfId="19182"/>
    <cellStyle name="Millares 2 3 2 5 3 3 5" xfId="19183"/>
    <cellStyle name="Millares 2 3 2 5 3 3 2 4" xfId="19184"/>
    <cellStyle name="Millares 2 3 2 5 3 3 2 2 2" xfId="19185"/>
    <cellStyle name="Millares 2 3 2 5 3 3 2 3 2" xfId="19186"/>
    <cellStyle name="Millares 2 3 2 5 3 3 3 2" xfId="19187"/>
    <cellStyle name="Millares 2 3 2 5 3 3 4 2" xfId="19188"/>
    <cellStyle name="Millares 2 3 2 5 3 4 5" xfId="19189"/>
    <cellStyle name="Millares 2 3 2 5 3 4 2 4" xfId="19190"/>
    <cellStyle name="Millares 2 3 2 5 3 4 2 2 2" xfId="19191"/>
    <cellStyle name="Millares 2 3 2 5 3 4 2 3 2" xfId="19192"/>
    <cellStyle name="Millares 2 3 2 5 3 4 3 2" xfId="19193"/>
    <cellStyle name="Millares 2 3 2 5 3 4 4 2" xfId="19194"/>
    <cellStyle name="Millares 2 3 2 5 3 5 5" xfId="19195"/>
    <cellStyle name="Millares 2 3 2 5 3 5 2 4" xfId="19196"/>
    <cellStyle name="Millares 2 3 2 5 3 5 2 2 2" xfId="19197"/>
    <cellStyle name="Millares 2 3 2 5 3 5 2 3 2" xfId="19198"/>
    <cellStyle name="Millares 2 3 2 5 3 5 3 2" xfId="19199"/>
    <cellStyle name="Millares 2 3 2 5 3 5 4 2" xfId="19200"/>
    <cellStyle name="Millares 2 3 2 5 3 6 4" xfId="19201"/>
    <cellStyle name="Millares 2 3 2 5 3 6 2 2" xfId="19202"/>
    <cellStyle name="Millares 2 3 2 5 3 6 3 2" xfId="19203"/>
    <cellStyle name="Millares 2 3 2 5 3 7 2" xfId="19204"/>
    <cellStyle name="Millares 2 3 2 5 3 8 2" xfId="19205"/>
    <cellStyle name="Millares 2 3 2 5 4 6" xfId="19206"/>
    <cellStyle name="Millares 2 3 2 5 4 2 5" xfId="19207"/>
    <cellStyle name="Millares 2 3 2 5 4 2 2 4" xfId="19208"/>
    <cellStyle name="Millares 2 3 2 5 4 2 2 2 2" xfId="19209"/>
    <cellStyle name="Millares 2 3 2 5 4 2 2 3 2" xfId="19210"/>
    <cellStyle name="Millares 2 3 2 5 4 2 3 2" xfId="19211"/>
    <cellStyle name="Millares 2 3 2 5 4 2 4 2" xfId="19212"/>
    <cellStyle name="Millares 2 3 2 5 4 3 4" xfId="19213"/>
    <cellStyle name="Millares 2 3 2 5 4 3 2 2" xfId="19214"/>
    <cellStyle name="Millares 2 3 2 5 4 3 3 2" xfId="19215"/>
    <cellStyle name="Millares 2 3 2 5 4 4 2" xfId="19216"/>
    <cellStyle name="Millares 2 3 2 5 4 5 2" xfId="19217"/>
    <cellStyle name="Millares 2 3 2 5 5 5" xfId="19218"/>
    <cellStyle name="Millares 2 3 2 5 5 2 4" xfId="19219"/>
    <cellStyle name="Millares 2 3 2 5 5 2 2 2" xfId="19220"/>
    <cellStyle name="Millares 2 3 2 5 5 2 3 2" xfId="19221"/>
    <cellStyle name="Millares 2 3 2 5 5 3 2" xfId="19222"/>
    <cellStyle name="Millares 2 3 2 5 5 4 2" xfId="19223"/>
    <cellStyle name="Millares 2 3 2 5 6 5" xfId="19224"/>
    <cellStyle name="Millares 2 3 2 5 6 2 4" xfId="19225"/>
    <cellStyle name="Millares 2 3 2 5 6 2 2 2" xfId="19226"/>
    <cellStyle name="Millares 2 3 2 5 6 2 3 2" xfId="19227"/>
    <cellStyle name="Millares 2 3 2 5 6 3 2" xfId="19228"/>
    <cellStyle name="Millares 2 3 2 5 6 4 2" xfId="19229"/>
    <cellStyle name="Millares 2 3 2 5 7 5" xfId="19230"/>
    <cellStyle name="Millares 2 3 2 5 7 2 4" xfId="19231"/>
    <cellStyle name="Millares 2 3 2 5 7 2 2 2" xfId="19232"/>
    <cellStyle name="Millares 2 3 2 5 7 2 3 2" xfId="19233"/>
    <cellStyle name="Millares 2 3 2 5 7 3 2" xfId="19234"/>
    <cellStyle name="Millares 2 3 2 5 7 4 2" xfId="19235"/>
    <cellStyle name="Millares 2 3 2 5 8 4" xfId="19236"/>
    <cellStyle name="Millares 2 3 2 5 8 2 2" xfId="19237"/>
    <cellStyle name="Millares 2 3 2 5 8 3 2" xfId="19238"/>
    <cellStyle name="Millares 2 3 2 5 9 2" xfId="19239"/>
    <cellStyle name="Millares 2 3 2 6 10" xfId="19240"/>
    <cellStyle name="Millares 2 3 2 6 2 9" xfId="19241"/>
    <cellStyle name="Millares 2 3 2 6 2 2 6" xfId="19242"/>
    <cellStyle name="Millares 2 3 2 6 2 2 2 5" xfId="19243"/>
    <cellStyle name="Millares 2 3 2 6 2 2 2 2 4" xfId="19244"/>
    <cellStyle name="Millares 2 3 2 6 2 2 2 2 2 2" xfId="19245"/>
    <cellStyle name="Millares 2 3 2 6 2 2 2 2 3 2" xfId="19246"/>
    <cellStyle name="Millares 2 3 2 6 2 2 2 3 2" xfId="19247"/>
    <cellStyle name="Millares 2 3 2 6 2 2 2 4 2" xfId="19248"/>
    <cellStyle name="Millares 2 3 2 6 2 2 3 4" xfId="19249"/>
    <cellStyle name="Millares 2 3 2 6 2 2 3 2 2" xfId="19250"/>
    <cellStyle name="Millares 2 3 2 6 2 2 3 3 2" xfId="19251"/>
    <cellStyle name="Millares 2 3 2 6 2 2 4 2" xfId="19252"/>
    <cellStyle name="Millares 2 3 2 6 2 2 5 2" xfId="19253"/>
    <cellStyle name="Millares 2 3 2 6 2 3 5" xfId="19254"/>
    <cellStyle name="Millares 2 3 2 6 2 3 2 4" xfId="19255"/>
    <cellStyle name="Millares 2 3 2 6 2 3 2 2 2" xfId="19256"/>
    <cellStyle name="Millares 2 3 2 6 2 3 2 3 2" xfId="19257"/>
    <cellStyle name="Millares 2 3 2 6 2 3 3 2" xfId="19258"/>
    <cellStyle name="Millares 2 3 2 6 2 3 4 2" xfId="19259"/>
    <cellStyle name="Millares 2 3 2 6 2 4 5" xfId="19260"/>
    <cellStyle name="Millares 2 3 2 6 2 4 2 4" xfId="19261"/>
    <cellStyle name="Millares 2 3 2 6 2 4 2 2 2" xfId="19262"/>
    <cellStyle name="Millares 2 3 2 6 2 4 2 3 2" xfId="19263"/>
    <cellStyle name="Millares 2 3 2 6 2 4 3 2" xfId="19264"/>
    <cellStyle name="Millares 2 3 2 6 2 4 4 2" xfId="19265"/>
    <cellStyle name="Millares 2 3 2 6 2 5 5" xfId="19266"/>
    <cellStyle name="Millares 2 3 2 6 2 5 2 4" xfId="19267"/>
    <cellStyle name="Millares 2 3 2 6 2 5 2 2 2" xfId="19268"/>
    <cellStyle name="Millares 2 3 2 6 2 5 2 3 2" xfId="19269"/>
    <cellStyle name="Millares 2 3 2 6 2 5 3 2" xfId="19270"/>
    <cellStyle name="Millares 2 3 2 6 2 5 4 2" xfId="19271"/>
    <cellStyle name="Millares 2 3 2 6 2 6 4" xfId="19272"/>
    <cellStyle name="Millares 2 3 2 6 2 6 2 2" xfId="19273"/>
    <cellStyle name="Millares 2 3 2 6 2 6 3 2" xfId="19274"/>
    <cellStyle name="Millares 2 3 2 6 2 7 2" xfId="19275"/>
    <cellStyle name="Millares 2 3 2 6 2 8 2" xfId="19276"/>
    <cellStyle name="Millares 2 3 2 6 3 6" xfId="19277"/>
    <cellStyle name="Millares 2 3 2 6 3 2 5" xfId="19278"/>
    <cellStyle name="Millares 2 3 2 6 3 2 2 4" xfId="19279"/>
    <cellStyle name="Millares 2 3 2 6 3 2 2 2 2" xfId="19280"/>
    <cellStyle name="Millares 2 3 2 6 3 2 2 3 2" xfId="19281"/>
    <cellStyle name="Millares 2 3 2 6 3 2 3 2" xfId="19282"/>
    <cellStyle name="Millares 2 3 2 6 3 2 4 2" xfId="19283"/>
    <cellStyle name="Millares 2 3 2 6 3 3 4" xfId="19284"/>
    <cellStyle name="Millares 2 3 2 6 3 3 2 2" xfId="19285"/>
    <cellStyle name="Millares 2 3 2 6 3 3 3 2" xfId="19286"/>
    <cellStyle name="Millares 2 3 2 6 3 4 2" xfId="19287"/>
    <cellStyle name="Millares 2 3 2 6 3 5 2" xfId="19288"/>
    <cellStyle name="Millares 2 3 2 6 4 5" xfId="19289"/>
    <cellStyle name="Millares 2 3 2 6 4 2 4" xfId="19290"/>
    <cellStyle name="Millares 2 3 2 6 4 2 2 2" xfId="19291"/>
    <cellStyle name="Millares 2 3 2 6 4 2 3 2" xfId="19292"/>
    <cellStyle name="Millares 2 3 2 6 4 3 2" xfId="19293"/>
    <cellStyle name="Millares 2 3 2 6 4 4 2" xfId="19294"/>
    <cellStyle name="Millares 2 3 2 6 5 5" xfId="19295"/>
    <cellStyle name="Millares 2 3 2 6 5 2 4" xfId="19296"/>
    <cellStyle name="Millares 2 3 2 6 5 2 2 2" xfId="19297"/>
    <cellStyle name="Millares 2 3 2 6 5 2 3 2" xfId="19298"/>
    <cellStyle name="Millares 2 3 2 6 5 3 2" xfId="19299"/>
    <cellStyle name="Millares 2 3 2 6 5 4 2" xfId="19300"/>
    <cellStyle name="Millares 2 3 2 6 6 5" xfId="19301"/>
    <cellStyle name="Millares 2 3 2 6 6 2 4" xfId="19302"/>
    <cellStyle name="Millares 2 3 2 6 6 2 2 2" xfId="19303"/>
    <cellStyle name="Millares 2 3 2 6 6 2 3 2" xfId="19304"/>
    <cellStyle name="Millares 2 3 2 6 6 3 2" xfId="19305"/>
    <cellStyle name="Millares 2 3 2 6 6 4 2" xfId="19306"/>
    <cellStyle name="Millares 2 3 2 6 7 4" xfId="19307"/>
    <cellStyle name="Millares 2 3 2 6 7 2 2" xfId="19308"/>
    <cellStyle name="Millares 2 3 2 6 7 3 2" xfId="19309"/>
    <cellStyle name="Millares 2 3 2 6 8 2" xfId="19310"/>
    <cellStyle name="Millares 2 3 2 6 9 2" xfId="19311"/>
    <cellStyle name="Millares 2 3 2 7 10" xfId="19312"/>
    <cellStyle name="Millares 2 3 2 7 2 9" xfId="19313"/>
    <cellStyle name="Millares 2 3 2 7 2 2 6" xfId="19314"/>
    <cellStyle name="Millares 2 3 2 7 2 2 2 5" xfId="19315"/>
    <cellStyle name="Millares 2 3 2 7 2 2 2 2 4" xfId="19316"/>
    <cellStyle name="Millares 2 3 2 7 2 2 2 2 2 2" xfId="19317"/>
    <cellStyle name="Millares 2 3 2 7 2 2 2 2 3 2" xfId="19318"/>
    <cellStyle name="Millares 2 3 2 7 2 2 2 3 2" xfId="19319"/>
    <cellStyle name="Millares 2 3 2 7 2 2 2 4 2" xfId="19320"/>
    <cellStyle name="Millares 2 3 2 7 2 2 3 4" xfId="19321"/>
    <cellStyle name="Millares 2 3 2 7 2 2 3 2 2" xfId="19322"/>
    <cellStyle name="Millares 2 3 2 7 2 2 3 3 2" xfId="19323"/>
    <cellStyle name="Millares 2 3 2 7 2 2 4 2" xfId="19324"/>
    <cellStyle name="Millares 2 3 2 7 2 2 5 2" xfId="19325"/>
    <cellStyle name="Millares 2 3 2 7 2 3 5" xfId="19326"/>
    <cellStyle name="Millares 2 3 2 7 2 3 2 4" xfId="19327"/>
    <cellStyle name="Millares 2 3 2 7 2 3 2 2 2" xfId="19328"/>
    <cellStyle name="Millares 2 3 2 7 2 3 2 3 2" xfId="19329"/>
    <cellStyle name="Millares 2 3 2 7 2 3 3 2" xfId="19330"/>
    <cellStyle name="Millares 2 3 2 7 2 3 4 2" xfId="19331"/>
    <cellStyle name="Millares 2 3 2 7 2 4 5" xfId="19332"/>
    <cellStyle name="Millares 2 3 2 7 2 4 2 4" xfId="19333"/>
    <cellStyle name="Millares 2 3 2 7 2 4 2 2 2" xfId="19334"/>
    <cellStyle name="Millares 2 3 2 7 2 4 2 3 2" xfId="19335"/>
    <cellStyle name="Millares 2 3 2 7 2 4 3 2" xfId="19336"/>
    <cellStyle name="Millares 2 3 2 7 2 4 4 2" xfId="19337"/>
    <cellStyle name="Millares 2 3 2 7 2 5 5" xfId="19338"/>
    <cellStyle name="Millares 2 3 2 7 2 5 2 4" xfId="19339"/>
    <cellStyle name="Millares 2 3 2 7 2 5 2 2 2" xfId="19340"/>
    <cellStyle name="Millares 2 3 2 7 2 5 2 3 2" xfId="19341"/>
    <cellStyle name="Millares 2 3 2 7 2 5 3 2" xfId="19342"/>
    <cellStyle name="Millares 2 3 2 7 2 5 4 2" xfId="19343"/>
    <cellStyle name="Millares 2 3 2 7 2 6 4" xfId="19344"/>
    <cellStyle name="Millares 2 3 2 7 2 6 2 2" xfId="19345"/>
    <cellStyle name="Millares 2 3 2 7 2 6 3 2" xfId="19346"/>
    <cellStyle name="Millares 2 3 2 7 2 7 2" xfId="19347"/>
    <cellStyle name="Millares 2 3 2 7 2 8 2" xfId="19348"/>
    <cellStyle name="Millares 2 3 2 7 3 6" xfId="19349"/>
    <cellStyle name="Millares 2 3 2 7 3 2 5" xfId="19350"/>
    <cellStyle name="Millares 2 3 2 7 3 2 2 4" xfId="19351"/>
    <cellStyle name="Millares 2 3 2 7 3 2 2 2 2" xfId="19352"/>
    <cellStyle name="Millares 2 3 2 7 3 2 2 3 2" xfId="19353"/>
    <cellStyle name="Millares 2 3 2 7 3 2 3 2" xfId="19354"/>
    <cellStyle name="Millares 2 3 2 7 3 2 4 2" xfId="19355"/>
    <cellStyle name="Millares 2 3 2 7 3 3 4" xfId="19356"/>
    <cellStyle name="Millares 2 3 2 7 3 3 2 2" xfId="19357"/>
    <cellStyle name="Millares 2 3 2 7 3 3 3 2" xfId="19358"/>
    <cellStyle name="Millares 2 3 2 7 3 4 2" xfId="19359"/>
    <cellStyle name="Millares 2 3 2 7 3 5 2" xfId="19360"/>
    <cellStyle name="Millares 2 3 2 7 4 5" xfId="19361"/>
    <cellStyle name="Millares 2 3 2 7 4 2 4" xfId="19362"/>
    <cellStyle name="Millares 2 3 2 7 4 2 2 2" xfId="19363"/>
    <cellStyle name="Millares 2 3 2 7 4 2 3 2" xfId="19364"/>
    <cellStyle name="Millares 2 3 2 7 4 3 2" xfId="19365"/>
    <cellStyle name="Millares 2 3 2 7 4 4 2" xfId="19366"/>
    <cellStyle name="Millares 2 3 2 7 5 5" xfId="19367"/>
    <cellStyle name="Millares 2 3 2 7 5 2 4" xfId="19368"/>
    <cellStyle name="Millares 2 3 2 7 5 2 2 2" xfId="19369"/>
    <cellStyle name="Millares 2 3 2 7 5 2 3 2" xfId="19370"/>
    <cellStyle name="Millares 2 3 2 7 5 3 2" xfId="19371"/>
    <cellStyle name="Millares 2 3 2 7 5 4 2" xfId="19372"/>
    <cellStyle name="Millares 2 3 2 7 6 5" xfId="19373"/>
    <cellStyle name="Millares 2 3 2 7 6 2 4" xfId="19374"/>
    <cellStyle name="Millares 2 3 2 7 6 2 2 2" xfId="19375"/>
    <cellStyle name="Millares 2 3 2 7 6 2 3 2" xfId="19376"/>
    <cellStyle name="Millares 2 3 2 7 6 3 2" xfId="19377"/>
    <cellStyle name="Millares 2 3 2 7 6 4 2" xfId="19378"/>
    <cellStyle name="Millares 2 3 2 7 7 4" xfId="19379"/>
    <cellStyle name="Millares 2 3 2 7 7 2 2" xfId="19380"/>
    <cellStyle name="Millares 2 3 2 7 7 3 2" xfId="19381"/>
    <cellStyle name="Millares 2 3 2 7 8 2" xfId="19382"/>
    <cellStyle name="Millares 2 3 2 7 9 2" xfId="19383"/>
    <cellStyle name="Millares 2 3 2 8 9" xfId="19384"/>
    <cellStyle name="Millares 2 3 2 8 2 6" xfId="19385"/>
    <cellStyle name="Millares 2 3 2 8 2 2 5" xfId="19386"/>
    <cellStyle name="Millares 2 3 2 8 2 2 2 4" xfId="19387"/>
    <cellStyle name="Millares 2 3 2 8 2 2 2 2 2" xfId="19388"/>
    <cellStyle name="Millares 2 3 2 8 2 2 2 3 2" xfId="19389"/>
    <cellStyle name="Millares 2 3 2 8 2 2 3 2" xfId="19390"/>
    <cellStyle name="Millares 2 3 2 8 2 2 4 2" xfId="19391"/>
    <cellStyle name="Millares 2 3 2 8 2 3 4" xfId="19392"/>
    <cellStyle name="Millares 2 3 2 8 2 3 2 2" xfId="19393"/>
    <cellStyle name="Millares 2 3 2 8 2 3 3 2" xfId="19394"/>
    <cellStyle name="Millares 2 3 2 8 2 4 2" xfId="19395"/>
    <cellStyle name="Millares 2 3 2 8 2 5 2" xfId="19396"/>
    <cellStyle name="Millares 2 3 2 8 3 5" xfId="19397"/>
    <cellStyle name="Millares 2 3 2 8 3 2 4" xfId="19398"/>
    <cellStyle name="Millares 2 3 2 8 3 2 2 2" xfId="19399"/>
    <cellStyle name="Millares 2 3 2 8 3 2 3 2" xfId="19400"/>
    <cellStyle name="Millares 2 3 2 8 3 3 2" xfId="19401"/>
    <cellStyle name="Millares 2 3 2 8 3 4 2" xfId="19402"/>
    <cellStyle name="Millares 2 3 2 8 4 5" xfId="19403"/>
    <cellStyle name="Millares 2 3 2 8 4 2 4" xfId="19404"/>
    <cellStyle name="Millares 2 3 2 8 4 2 2 2" xfId="19405"/>
    <cellStyle name="Millares 2 3 2 8 4 2 3 2" xfId="19406"/>
    <cellStyle name="Millares 2 3 2 8 4 3 2" xfId="19407"/>
    <cellStyle name="Millares 2 3 2 8 4 4 2" xfId="19408"/>
    <cellStyle name="Millares 2 3 2 8 5 5" xfId="19409"/>
    <cellStyle name="Millares 2 3 2 8 5 2 4" xfId="19410"/>
    <cellStyle name="Millares 2 3 2 8 5 2 2 2" xfId="19411"/>
    <cellStyle name="Millares 2 3 2 8 5 2 3 2" xfId="19412"/>
    <cellStyle name="Millares 2 3 2 8 5 3 2" xfId="19413"/>
    <cellStyle name="Millares 2 3 2 8 5 4 2" xfId="19414"/>
    <cellStyle name="Millares 2 3 2 8 6 4" xfId="19415"/>
    <cellStyle name="Millares 2 3 2 8 6 2 2" xfId="19416"/>
    <cellStyle name="Millares 2 3 2 8 6 3 2" xfId="19417"/>
    <cellStyle name="Millares 2 3 2 8 7 2" xfId="19418"/>
    <cellStyle name="Millares 2 3 2 8 8 2" xfId="19419"/>
    <cellStyle name="Millares 2 3 2 9 7" xfId="19420"/>
    <cellStyle name="Millares 2 3 2 9 2 5" xfId="19421"/>
    <cellStyle name="Millares 2 3 2 9 2 2 4" xfId="19422"/>
    <cellStyle name="Millares 2 3 2 9 2 2 2 2" xfId="19423"/>
    <cellStyle name="Millares 2 3 2 9 2 2 3 2" xfId="19424"/>
    <cellStyle name="Millares 2 3 2 9 2 3 2" xfId="19425"/>
    <cellStyle name="Millares 2 3 2 9 2 4 2" xfId="19426"/>
    <cellStyle name="Millares 2 3 2 9 3 5" xfId="19427"/>
    <cellStyle name="Millares 2 3 2 9 3 2 4" xfId="19428"/>
    <cellStyle name="Millares 2 3 2 9 3 2 2 2" xfId="19429"/>
    <cellStyle name="Millares 2 3 2 9 3 2 3 2" xfId="19430"/>
    <cellStyle name="Millares 2 3 2 9 3 3 2" xfId="19431"/>
    <cellStyle name="Millares 2 3 2 9 3 4 2" xfId="19432"/>
    <cellStyle name="Millares 2 3 2 9 4 4" xfId="19433"/>
    <cellStyle name="Millares 2 3 2 9 4 2 2" xfId="19434"/>
    <cellStyle name="Millares 2 3 2 9 4 3 2" xfId="19435"/>
    <cellStyle name="Millares 2 3 2 9 5 2" xfId="19436"/>
    <cellStyle name="Millares 2 3 2 9 6 2" xfId="19437"/>
    <cellStyle name="Millares 2 3 3 10 5" xfId="19438"/>
    <cellStyle name="Millares 2 3 3 10 2 4" xfId="19439"/>
    <cellStyle name="Millares 2 3 3 10 2 2 2" xfId="19440"/>
    <cellStyle name="Millares 2 3 3 10 2 3 2" xfId="19441"/>
    <cellStyle name="Millares 2 3 3 10 3 2" xfId="19442"/>
    <cellStyle name="Millares 2 3 3 10 4 2" xfId="19443"/>
    <cellStyle name="Millares 2 3 3 11 4" xfId="19444"/>
    <cellStyle name="Millares 2 3 3 11 2 2" xfId="19445"/>
    <cellStyle name="Millares 2 3 3 11 3 2" xfId="19446"/>
    <cellStyle name="Millares 2 3 3 12 2" xfId="19447"/>
    <cellStyle name="Millares 2 3 3 13 2" xfId="19448"/>
    <cellStyle name="Millares 2 3 3 2 11" xfId="19449"/>
    <cellStyle name="Millares 2 3 3 2 10 2" xfId="19450"/>
    <cellStyle name="Millares 2 3 3 2 2 10" xfId="19451"/>
    <cellStyle name="Millares 2 3 3 2 2 2 9" xfId="19452"/>
    <cellStyle name="Millares 2 3 3 2 2 2 2 6" xfId="19453"/>
    <cellStyle name="Millares 2 3 3 2 2 2 2 2 5" xfId="19454"/>
    <cellStyle name="Millares 2 3 3 2 2 2 2 2 2 4" xfId="19455"/>
    <cellStyle name="Millares 2 3 3 2 2 2 2 2 2 2 2" xfId="19456"/>
    <cellStyle name="Millares 2 3 3 2 2 2 2 2 2 3 2" xfId="19457"/>
    <cellStyle name="Millares 2 3 3 2 2 2 2 2 3 2" xfId="19458"/>
    <cellStyle name="Millares 2 3 3 2 2 2 2 2 4 2" xfId="19459"/>
    <cellStyle name="Millares 2 3 3 2 2 2 2 3 4" xfId="19460"/>
    <cellStyle name="Millares 2 3 3 2 2 2 2 3 2 2" xfId="19461"/>
    <cellStyle name="Millares 2 3 3 2 2 2 2 3 3 2" xfId="19462"/>
    <cellStyle name="Millares 2 3 3 2 2 2 2 4 2" xfId="19463"/>
    <cellStyle name="Millares 2 3 3 2 2 2 2 5 2" xfId="19464"/>
    <cellStyle name="Millares 2 3 3 2 2 2 3 5" xfId="19465"/>
    <cellStyle name="Millares 2 3 3 2 2 2 3 2 4" xfId="19466"/>
    <cellStyle name="Millares 2 3 3 2 2 2 3 2 2 2" xfId="19467"/>
    <cellStyle name="Millares 2 3 3 2 2 2 3 2 3 2" xfId="19468"/>
    <cellStyle name="Millares 2 3 3 2 2 2 3 3 2" xfId="19469"/>
    <cellStyle name="Millares 2 3 3 2 2 2 3 4 2" xfId="19470"/>
    <cellStyle name="Millares 2 3 3 2 2 2 4 5" xfId="19471"/>
    <cellStyle name="Millares 2 3 3 2 2 2 4 2 4" xfId="19472"/>
    <cellStyle name="Millares 2 3 3 2 2 2 4 2 2 2" xfId="19473"/>
    <cellStyle name="Millares 2 3 3 2 2 2 4 2 3 2" xfId="19474"/>
    <cellStyle name="Millares 2 3 3 2 2 2 4 3 2" xfId="19475"/>
    <cellStyle name="Millares 2 3 3 2 2 2 4 4 2" xfId="19476"/>
    <cellStyle name="Millares 2 3 3 2 2 2 5 5" xfId="19477"/>
    <cellStyle name="Millares 2 3 3 2 2 2 5 2 4" xfId="19478"/>
    <cellStyle name="Millares 2 3 3 2 2 2 5 2 2 2" xfId="19479"/>
    <cellStyle name="Millares 2 3 3 2 2 2 5 2 3 2" xfId="19480"/>
    <cellStyle name="Millares 2 3 3 2 2 2 5 3 2" xfId="19481"/>
    <cellStyle name="Millares 2 3 3 2 2 2 5 4 2" xfId="19482"/>
    <cellStyle name="Millares 2 3 3 2 2 2 6 4" xfId="19483"/>
    <cellStyle name="Millares 2 3 3 2 2 2 6 2 2" xfId="19484"/>
    <cellStyle name="Millares 2 3 3 2 2 2 6 3 2" xfId="19485"/>
    <cellStyle name="Millares 2 3 3 2 2 2 7 2" xfId="19486"/>
    <cellStyle name="Millares 2 3 3 2 2 2 8 2" xfId="19487"/>
    <cellStyle name="Millares 2 3 3 2 2 3 6" xfId="19488"/>
    <cellStyle name="Millares 2 3 3 2 2 3 2 5" xfId="19489"/>
    <cellStyle name="Millares 2 3 3 2 2 3 2 2 4" xfId="19490"/>
    <cellStyle name="Millares 2 3 3 2 2 3 2 2 2 2" xfId="19491"/>
    <cellStyle name="Millares 2 3 3 2 2 3 2 2 3 2" xfId="19492"/>
    <cellStyle name="Millares 2 3 3 2 2 3 2 3 2" xfId="19493"/>
    <cellStyle name="Millares 2 3 3 2 2 3 2 4 2" xfId="19494"/>
    <cellStyle name="Millares 2 3 3 2 2 3 3 4" xfId="19495"/>
    <cellStyle name="Millares 2 3 3 2 2 3 3 2 2" xfId="19496"/>
    <cellStyle name="Millares 2 3 3 2 2 3 3 3 2" xfId="19497"/>
    <cellStyle name="Millares 2 3 3 2 2 3 4 2" xfId="19498"/>
    <cellStyle name="Millares 2 3 3 2 2 3 5 2" xfId="19499"/>
    <cellStyle name="Millares 2 3 3 2 2 4 5" xfId="19500"/>
    <cellStyle name="Millares 2 3 3 2 2 4 2 4" xfId="19501"/>
    <cellStyle name="Millares 2 3 3 2 2 4 2 2 2" xfId="19502"/>
    <cellStyle name="Millares 2 3 3 2 2 4 2 3 2" xfId="19503"/>
    <cellStyle name="Millares 2 3 3 2 2 4 3 2" xfId="19504"/>
    <cellStyle name="Millares 2 3 3 2 2 4 4 2" xfId="19505"/>
    <cellStyle name="Millares 2 3 3 2 2 5 5" xfId="19506"/>
    <cellStyle name="Millares 2 3 3 2 2 5 2 4" xfId="19507"/>
    <cellStyle name="Millares 2 3 3 2 2 5 2 2 2" xfId="19508"/>
    <cellStyle name="Millares 2 3 3 2 2 5 2 3 2" xfId="19509"/>
    <cellStyle name="Millares 2 3 3 2 2 5 3 2" xfId="19510"/>
    <cellStyle name="Millares 2 3 3 2 2 5 4 2" xfId="19511"/>
    <cellStyle name="Millares 2 3 3 2 2 6 5" xfId="19512"/>
    <cellStyle name="Millares 2 3 3 2 2 6 2 4" xfId="19513"/>
    <cellStyle name="Millares 2 3 3 2 2 6 2 2 2" xfId="19514"/>
    <cellStyle name="Millares 2 3 3 2 2 6 2 3 2" xfId="19515"/>
    <cellStyle name="Millares 2 3 3 2 2 6 3 2" xfId="19516"/>
    <cellStyle name="Millares 2 3 3 2 2 6 4 2" xfId="19517"/>
    <cellStyle name="Millares 2 3 3 2 2 7 4" xfId="19518"/>
    <cellStyle name="Millares 2 3 3 2 2 7 2 2" xfId="19519"/>
    <cellStyle name="Millares 2 3 3 2 2 7 3 2" xfId="19520"/>
    <cellStyle name="Millares 2 3 3 2 2 8 2" xfId="19521"/>
    <cellStyle name="Millares 2 3 3 2 2 9 2" xfId="19522"/>
    <cellStyle name="Millares 2 3 3 2 3 9" xfId="19523"/>
    <cellStyle name="Millares 2 3 3 2 3 2 6" xfId="19524"/>
    <cellStyle name="Millares 2 3 3 2 3 2 2 5" xfId="19525"/>
    <cellStyle name="Millares 2 3 3 2 3 2 2 2 4" xfId="19526"/>
    <cellStyle name="Millares 2 3 3 2 3 2 2 2 2 2" xfId="19527"/>
    <cellStyle name="Millares 2 3 3 2 3 2 2 2 3 2" xfId="19528"/>
    <cellStyle name="Millares 2 3 3 2 3 2 2 3 2" xfId="19529"/>
    <cellStyle name="Millares 2 3 3 2 3 2 2 4 2" xfId="19530"/>
    <cellStyle name="Millares 2 3 3 2 3 2 3 4" xfId="19531"/>
    <cellStyle name="Millares 2 3 3 2 3 2 3 2 2" xfId="19532"/>
    <cellStyle name="Millares 2 3 3 2 3 2 3 3 2" xfId="19533"/>
    <cellStyle name="Millares 2 3 3 2 3 2 4 2" xfId="19534"/>
    <cellStyle name="Millares 2 3 3 2 3 2 5 2" xfId="19535"/>
    <cellStyle name="Millares 2 3 3 2 3 3 5" xfId="19536"/>
    <cellStyle name="Millares 2 3 3 2 3 3 2 4" xfId="19537"/>
    <cellStyle name="Millares 2 3 3 2 3 3 2 2 2" xfId="19538"/>
    <cellStyle name="Millares 2 3 3 2 3 3 2 3 2" xfId="19539"/>
    <cellStyle name="Millares 2 3 3 2 3 3 3 2" xfId="19540"/>
    <cellStyle name="Millares 2 3 3 2 3 3 4 2" xfId="19541"/>
    <cellStyle name="Millares 2 3 3 2 3 4 5" xfId="19542"/>
    <cellStyle name="Millares 2 3 3 2 3 4 2 4" xfId="19543"/>
    <cellStyle name="Millares 2 3 3 2 3 4 2 2 2" xfId="19544"/>
    <cellStyle name="Millares 2 3 3 2 3 4 2 3 2" xfId="19545"/>
    <cellStyle name="Millares 2 3 3 2 3 4 3 2" xfId="19546"/>
    <cellStyle name="Millares 2 3 3 2 3 4 4 2" xfId="19547"/>
    <cellStyle name="Millares 2 3 3 2 3 5 5" xfId="19548"/>
    <cellStyle name="Millares 2 3 3 2 3 5 2 4" xfId="19549"/>
    <cellStyle name="Millares 2 3 3 2 3 5 2 2 2" xfId="19550"/>
    <cellStyle name="Millares 2 3 3 2 3 5 2 3 2" xfId="19551"/>
    <cellStyle name="Millares 2 3 3 2 3 5 3 2" xfId="19552"/>
    <cellStyle name="Millares 2 3 3 2 3 5 4 2" xfId="19553"/>
    <cellStyle name="Millares 2 3 3 2 3 6 4" xfId="19554"/>
    <cellStyle name="Millares 2 3 3 2 3 6 2 2" xfId="19555"/>
    <cellStyle name="Millares 2 3 3 2 3 6 3 2" xfId="19556"/>
    <cellStyle name="Millares 2 3 3 2 3 7 2" xfId="19557"/>
    <cellStyle name="Millares 2 3 3 2 3 8 2" xfId="19558"/>
    <cellStyle name="Millares 2 3 3 2 4 6" xfId="19559"/>
    <cellStyle name="Millares 2 3 3 2 4 2 5" xfId="19560"/>
    <cellStyle name="Millares 2 3 3 2 4 2 2 4" xfId="19561"/>
    <cellStyle name="Millares 2 3 3 2 4 2 2 2 2" xfId="19562"/>
    <cellStyle name="Millares 2 3 3 2 4 2 2 3 2" xfId="19563"/>
    <cellStyle name="Millares 2 3 3 2 4 2 3 2" xfId="19564"/>
    <cellStyle name="Millares 2 3 3 2 4 2 4 2" xfId="19565"/>
    <cellStyle name="Millares 2 3 3 2 4 3 4" xfId="19566"/>
    <cellStyle name="Millares 2 3 3 2 4 3 2 2" xfId="19567"/>
    <cellStyle name="Millares 2 3 3 2 4 3 3 2" xfId="19568"/>
    <cellStyle name="Millares 2 3 3 2 4 4 2" xfId="19569"/>
    <cellStyle name="Millares 2 3 3 2 4 5 2" xfId="19570"/>
    <cellStyle name="Millares 2 3 3 2 5 5" xfId="19571"/>
    <cellStyle name="Millares 2 3 3 2 5 2 4" xfId="19572"/>
    <cellStyle name="Millares 2 3 3 2 5 2 2 2" xfId="19573"/>
    <cellStyle name="Millares 2 3 3 2 5 2 3 2" xfId="19574"/>
    <cellStyle name="Millares 2 3 3 2 5 3 2" xfId="19575"/>
    <cellStyle name="Millares 2 3 3 2 5 4 2" xfId="19576"/>
    <cellStyle name="Millares 2 3 3 2 6 5" xfId="19577"/>
    <cellStyle name="Millares 2 3 3 2 6 2 4" xfId="19578"/>
    <cellStyle name="Millares 2 3 3 2 6 2 2 2" xfId="19579"/>
    <cellStyle name="Millares 2 3 3 2 6 2 3 2" xfId="19580"/>
    <cellStyle name="Millares 2 3 3 2 6 3 2" xfId="19581"/>
    <cellStyle name="Millares 2 3 3 2 6 4 2" xfId="19582"/>
    <cellStyle name="Millares 2 3 3 2 7 5" xfId="19583"/>
    <cellStyle name="Millares 2 3 3 2 7 2 4" xfId="19584"/>
    <cellStyle name="Millares 2 3 3 2 7 2 2 2" xfId="19585"/>
    <cellStyle name="Millares 2 3 3 2 7 2 3 2" xfId="19586"/>
    <cellStyle name="Millares 2 3 3 2 7 3 2" xfId="19587"/>
    <cellStyle name="Millares 2 3 3 2 7 4 2" xfId="19588"/>
    <cellStyle name="Millares 2 3 3 2 8 4" xfId="19589"/>
    <cellStyle name="Millares 2 3 3 2 8 2 2" xfId="19590"/>
    <cellStyle name="Millares 2 3 3 2 8 3 2" xfId="19591"/>
    <cellStyle name="Millares 2 3 3 2 9 2" xfId="19592"/>
    <cellStyle name="Millares 2 3 3 3 10" xfId="19593"/>
    <cellStyle name="Millares 2 3 3 3 2 9" xfId="19594"/>
    <cellStyle name="Millares 2 3 3 3 2 2 6" xfId="19595"/>
    <cellStyle name="Millares 2 3 3 3 2 2 2 5" xfId="19596"/>
    <cellStyle name="Millares 2 3 3 3 2 2 2 2 4" xfId="19597"/>
    <cellStyle name="Millares 2 3 3 3 2 2 2 2 2 2" xfId="19598"/>
    <cellStyle name="Millares 2 3 3 3 2 2 2 2 3 2" xfId="19599"/>
    <cellStyle name="Millares 2 3 3 3 2 2 2 3 2" xfId="19600"/>
    <cellStyle name="Millares 2 3 3 3 2 2 2 4 2" xfId="19601"/>
    <cellStyle name="Millares 2 3 3 3 2 2 3 4" xfId="19602"/>
    <cellStyle name="Millares 2 3 3 3 2 2 3 2 2" xfId="19603"/>
    <cellStyle name="Millares 2 3 3 3 2 2 3 3 2" xfId="19604"/>
    <cellStyle name="Millares 2 3 3 3 2 2 4 2" xfId="19605"/>
    <cellStyle name="Millares 2 3 3 3 2 2 5 2" xfId="19606"/>
    <cellStyle name="Millares 2 3 3 3 2 3 5" xfId="19607"/>
    <cellStyle name="Millares 2 3 3 3 2 3 2 4" xfId="19608"/>
    <cellStyle name="Millares 2 3 3 3 2 3 2 2 2" xfId="19609"/>
    <cellStyle name="Millares 2 3 3 3 2 3 2 3 2" xfId="19610"/>
    <cellStyle name="Millares 2 3 3 3 2 3 3 2" xfId="19611"/>
    <cellStyle name="Millares 2 3 3 3 2 3 4 2" xfId="19612"/>
    <cellStyle name="Millares 2 3 3 3 2 4 5" xfId="19613"/>
    <cellStyle name="Millares 2 3 3 3 2 4 2 4" xfId="19614"/>
    <cellStyle name="Millares 2 3 3 3 2 4 2 2 2" xfId="19615"/>
    <cellStyle name="Millares 2 3 3 3 2 4 2 3 2" xfId="19616"/>
    <cellStyle name="Millares 2 3 3 3 2 4 3 2" xfId="19617"/>
    <cellStyle name="Millares 2 3 3 3 2 4 4 2" xfId="19618"/>
    <cellStyle name="Millares 2 3 3 3 2 5 5" xfId="19619"/>
    <cellStyle name="Millares 2 3 3 3 2 5 2 4" xfId="19620"/>
    <cellStyle name="Millares 2 3 3 3 2 5 2 2 2" xfId="19621"/>
    <cellStyle name="Millares 2 3 3 3 2 5 2 3 2" xfId="19622"/>
    <cellStyle name="Millares 2 3 3 3 2 5 3 2" xfId="19623"/>
    <cellStyle name="Millares 2 3 3 3 2 5 4 2" xfId="19624"/>
    <cellStyle name="Millares 2 3 3 3 2 6 4" xfId="19625"/>
    <cellStyle name="Millares 2 3 3 3 2 6 2 2" xfId="19626"/>
    <cellStyle name="Millares 2 3 3 3 2 6 3 2" xfId="19627"/>
    <cellStyle name="Millares 2 3 3 3 2 7 2" xfId="19628"/>
    <cellStyle name="Millares 2 3 3 3 2 8 2" xfId="19629"/>
    <cellStyle name="Millares 2 3 3 3 3 6" xfId="19630"/>
    <cellStyle name="Millares 2 3 3 3 3 2 5" xfId="19631"/>
    <cellStyle name="Millares 2 3 3 3 3 2 2 4" xfId="19632"/>
    <cellStyle name="Millares 2 3 3 3 3 2 2 2 2" xfId="19633"/>
    <cellStyle name="Millares 2 3 3 3 3 2 2 3 2" xfId="19634"/>
    <cellStyle name="Millares 2 3 3 3 3 2 3 2" xfId="19635"/>
    <cellStyle name="Millares 2 3 3 3 3 2 4 2" xfId="19636"/>
    <cellStyle name="Millares 2 3 3 3 3 3 4" xfId="19637"/>
    <cellStyle name="Millares 2 3 3 3 3 3 2 2" xfId="19638"/>
    <cellStyle name="Millares 2 3 3 3 3 3 3 2" xfId="19639"/>
    <cellStyle name="Millares 2 3 3 3 3 4 2" xfId="19640"/>
    <cellStyle name="Millares 2 3 3 3 3 5 2" xfId="19641"/>
    <cellStyle name="Millares 2 3 3 3 4 5" xfId="19642"/>
    <cellStyle name="Millares 2 3 3 3 4 2 4" xfId="19643"/>
    <cellStyle name="Millares 2 3 3 3 4 2 2 2" xfId="19644"/>
    <cellStyle name="Millares 2 3 3 3 4 2 3 2" xfId="19645"/>
    <cellStyle name="Millares 2 3 3 3 4 3 2" xfId="19646"/>
    <cellStyle name="Millares 2 3 3 3 4 4 2" xfId="19647"/>
    <cellStyle name="Millares 2 3 3 3 5 5" xfId="19648"/>
    <cellStyle name="Millares 2 3 3 3 5 2 4" xfId="19649"/>
    <cellStyle name="Millares 2 3 3 3 5 2 2 2" xfId="19650"/>
    <cellStyle name="Millares 2 3 3 3 5 2 3 2" xfId="19651"/>
    <cellStyle name="Millares 2 3 3 3 5 3 2" xfId="19652"/>
    <cellStyle name="Millares 2 3 3 3 5 4 2" xfId="19653"/>
    <cellStyle name="Millares 2 3 3 3 6 5" xfId="19654"/>
    <cellStyle name="Millares 2 3 3 3 6 2 4" xfId="19655"/>
    <cellStyle name="Millares 2 3 3 3 6 2 2 2" xfId="19656"/>
    <cellStyle name="Millares 2 3 3 3 6 2 3 2" xfId="19657"/>
    <cellStyle name="Millares 2 3 3 3 6 3 2" xfId="19658"/>
    <cellStyle name="Millares 2 3 3 3 6 4 2" xfId="19659"/>
    <cellStyle name="Millares 2 3 3 3 7 4" xfId="19660"/>
    <cellStyle name="Millares 2 3 3 3 7 2 2" xfId="19661"/>
    <cellStyle name="Millares 2 3 3 3 7 3 2" xfId="19662"/>
    <cellStyle name="Millares 2 3 3 3 8 2" xfId="19663"/>
    <cellStyle name="Millares 2 3 3 3 9 2" xfId="19664"/>
    <cellStyle name="Millares 2 3 3 4 10" xfId="19665"/>
    <cellStyle name="Millares 2 3 3 4 2 9" xfId="19666"/>
    <cellStyle name="Millares 2 3 3 4 2 2 6" xfId="19667"/>
    <cellStyle name="Millares 2 3 3 4 2 2 2 5" xfId="19668"/>
    <cellStyle name="Millares 2 3 3 4 2 2 2 2 4" xfId="19669"/>
    <cellStyle name="Millares 2 3 3 4 2 2 2 2 2 2" xfId="19670"/>
    <cellStyle name="Millares 2 3 3 4 2 2 2 2 3 2" xfId="19671"/>
    <cellStyle name="Millares 2 3 3 4 2 2 2 3 2" xfId="19672"/>
    <cellStyle name="Millares 2 3 3 4 2 2 2 4 2" xfId="19673"/>
    <cellStyle name="Millares 2 3 3 4 2 2 3 4" xfId="19674"/>
    <cellStyle name="Millares 2 3 3 4 2 2 3 2 2" xfId="19675"/>
    <cellStyle name="Millares 2 3 3 4 2 2 3 3 2" xfId="19676"/>
    <cellStyle name="Millares 2 3 3 4 2 2 4 2" xfId="19677"/>
    <cellStyle name="Millares 2 3 3 4 2 2 5 2" xfId="19678"/>
    <cellStyle name="Millares 2 3 3 4 2 3 5" xfId="19679"/>
    <cellStyle name="Millares 2 3 3 4 2 3 2 4" xfId="19680"/>
    <cellStyle name="Millares 2 3 3 4 2 3 2 2 2" xfId="19681"/>
    <cellStyle name="Millares 2 3 3 4 2 3 2 3 2" xfId="19682"/>
    <cellStyle name="Millares 2 3 3 4 2 3 3 2" xfId="19683"/>
    <cellStyle name="Millares 2 3 3 4 2 3 4 2" xfId="19684"/>
    <cellStyle name="Millares 2 3 3 4 2 4 5" xfId="19685"/>
    <cellStyle name="Millares 2 3 3 4 2 4 2 4" xfId="19686"/>
    <cellStyle name="Millares 2 3 3 4 2 4 2 2 2" xfId="19687"/>
    <cellStyle name="Millares 2 3 3 4 2 4 2 3 2" xfId="19688"/>
    <cellStyle name="Millares 2 3 3 4 2 4 3 2" xfId="19689"/>
    <cellStyle name="Millares 2 3 3 4 2 4 4 2" xfId="19690"/>
    <cellStyle name="Millares 2 3 3 4 2 5 5" xfId="19691"/>
    <cellStyle name="Millares 2 3 3 4 2 5 2 4" xfId="19692"/>
    <cellStyle name="Millares 2 3 3 4 2 5 2 2 2" xfId="19693"/>
    <cellStyle name="Millares 2 3 3 4 2 5 2 3 2" xfId="19694"/>
    <cellStyle name="Millares 2 3 3 4 2 5 3 2" xfId="19695"/>
    <cellStyle name="Millares 2 3 3 4 2 5 4 2" xfId="19696"/>
    <cellStyle name="Millares 2 3 3 4 2 6 4" xfId="19697"/>
    <cellStyle name="Millares 2 3 3 4 2 6 2 2" xfId="19698"/>
    <cellStyle name="Millares 2 3 3 4 2 6 3 2" xfId="19699"/>
    <cellStyle name="Millares 2 3 3 4 2 7 2" xfId="19700"/>
    <cellStyle name="Millares 2 3 3 4 2 8 2" xfId="19701"/>
    <cellStyle name="Millares 2 3 3 4 3 6" xfId="19702"/>
    <cellStyle name="Millares 2 3 3 4 3 2 5" xfId="19703"/>
    <cellStyle name="Millares 2 3 3 4 3 2 2 4" xfId="19704"/>
    <cellStyle name="Millares 2 3 3 4 3 2 2 2 2" xfId="19705"/>
    <cellStyle name="Millares 2 3 3 4 3 2 2 3 2" xfId="19706"/>
    <cellStyle name="Millares 2 3 3 4 3 2 3 2" xfId="19707"/>
    <cellStyle name="Millares 2 3 3 4 3 2 4 2" xfId="19708"/>
    <cellStyle name="Millares 2 3 3 4 3 3 4" xfId="19709"/>
    <cellStyle name="Millares 2 3 3 4 3 3 2 2" xfId="19710"/>
    <cellStyle name="Millares 2 3 3 4 3 3 3 2" xfId="19711"/>
    <cellStyle name="Millares 2 3 3 4 3 4 2" xfId="19712"/>
    <cellStyle name="Millares 2 3 3 4 3 5 2" xfId="19713"/>
    <cellStyle name="Millares 2 3 3 4 4 5" xfId="19714"/>
    <cellStyle name="Millares 2 3 3 4 4 2 4" xfId="19715"/>
    <cellStyle name="Millares 2 3 3 4 4 2 2 2" xfId="19716"/>
    <cellStyle name="Millares 2 3 3 4 4 2 3 2" xfId="19717"/>
    <cellStyle name="Millares 2 3 3 4 4 3 2" xfId="19718"/>
    <cellStyle name="Millares 2 3 3 4 4 4 2" xfId="19719"/>
    <cellStyle name="Millares 2 3 3 4 5 5" xfId="19720"/>
    <cellStyle name="Millares 2 3 3 4 5 2 4" xfId="19721"/>
    <cellStyle name="Millares 2 3 3 4 5 2 2 2" xfId="19722"/>
    <cellStyle name="Millares 2 3 3 4 5 2 3 2" xfId="19723"/>
    <cellStyle name="Millares 2 3 3 4 5 3 2" xfId="19724"/>
    <cellStyle name="Millares 2 3 3 4 5 4 2" xfId="19725"/>
    <cellStyle name="Millares 2 3 3 4 6 5" xfId="19726"/>
    <cellStyle name="Millares 2 3 3 4 6 2 4" xfId="19727"/>
    <cellStyle name="Millares 2 3 3 4 6 2 2 2" xfId="19728"/>
    <cellStyle name="Millares 2 3 3 4 6 2 3 2" xfId="19729"/>
    <cellStyle name="Millares 2 3 3 4 6 3 2" xfId="19730"/>
    <cellStyle name="Millares 2 3 3 4 6 4 2" xfId="19731"/>
    <cellStyle name="Millares 2 3 3 4 7 4" xfId="19732"/>
    <cellStyle name="Millares 2 3 3 4 7 2 2" xfId="19733"/>
    <cellStyle name="Millares 2 3 3 4 7 3 2" xfId="19734"/>
    <cellStyle name="Millares 2 3 3 4 8 2" xfId="19735"/>
    <cellStyle name="Millares 2 3 3 4 9 2" xfId="19736"/>
    <cellStyle name="Millares 2 3 3 5 9" xfId="19737"/>
    <cellStyle name="Millares 2 3 3 5 2 6" xfId="19738"/>
    <cellStyle name="Millares 2 3 3 5 2 2 5" xfId="19739"/>
    <cellStyle name="Millares 2 3 3 5 2 2 2 4" xfId="19740"/>
    <cellStyle name="Millares 2 3 3 5 2 2 2 2 2" xfId="19741"/>
    <cellStyle name="Millares 2 3 3 5 2 2 2 3 2" xfId="19742"/>
    <cellStyle name="Millares 2 3 3 5 2 2 3 2" xfId="19743"/>
    <cellStyle name="Millares 2 3 3 5 2 2 4 2" xfId="19744"/>
    <cellStyle name="Millares 2 3 3 5 2 3 4" xfId="19745"/>
    <cellStyle name="Millares 2 3 3 5 2 3 2 2" xfId="19746"/>
    <cellStyle name="Millares 2 3 3 5 2 3 3 2" xfId="19747"/>
    <cellStyle name="Millares 2 3 3 5 2 4 2" xfId="19748"/>
    <cellStyle name="Millares 2 3 3 5 2 5 2" xfId="19749"/>
    <cellStyle name="Millares 2 3 3 5 3 5" xfId="19750"/>
    <cellStyle name="Millares 2 3 3 5 3 2 4" xfId="19751"/>
    <cellStyle name="Millares 2 3 3 5 3 2 2 2" xfId="19752"/>
    <cellStyle name="Millares 2 3 3 5 3 2 3 2" xfId="19753"/>
    <cellStyle name="Millares 2 3 3 5 3 3 2" xfId="19754"/>
    <cellStyle name="Millares 2 3 3 5 3 4 2" xfId="19755"/>
    <cellStyle name="Millares 2 3 3 5 4 5" xfId="19756"/>
    <cellStyle name="Millares 2 3 3 5 4 2 4" xfId="19757"/>
    <cellStyle name="Millares 2 3 3 5 4 2 2 2" xfId="19758"/>
    <cellStyle name="Millares 2 3 3 5 4 2 3 2" xfId="19759"/>
    <cellStyle name="Millares 2 3 3 5 4 3 2" xfId="19760"/>
    <cellStyle name="Millares 2 3 3 5 4 4 2" xfId="19761"/>
    <cellStyle name="Millares 2 3 3 5 5 5" xfId="19762"/>
    <cellStyle name="Millares 2 3 3 5 5 2 4" xfId="19763"/>
    <cellStyle name="Millares 2 3 3 5 5 2 2 2" xfId="19764"/>
    <cellStyle name="Millares 2 3 3 5 5 2 3 2" xfId="19765"/>
    <cellStyle name="Millares 2 3 3 5 5 3 2" xfId="19766"/>
    <cellStyle name="Millares 2 3 3 5 5 4 2" xfId="19767"/>
    <cellStyle name="Millares 2 3 3 5 6 4" xfId="19768"/>
    <cellStyle name="Millares 2 3 3 5 6 2 2" xfId="19769"/>
    <cellStyle name="Millares 2 3 3 5 6 3 2" xfId="19770"/>
    <cellStyle name="Millares 2 3 3 5 7 2" xfId="19771"/>
    <cellStyle name="Millares 2 3 3 5 8 2" xfId="19772"/>
    <cellStyle name="Millares 2 3 3 6 7" xfId="19773"/>
    <cellStyle name="Millares 2 3 3 6 2 5" xfId="19774"/>
    <cellStyle name="Millares 2 3 3 6 2 2 4" xfId="19775"/>
    <cellStyle name="Millares 2 3 3 6 2 2 2 2" xfId="19776"/>
    <cellStyle name="Millares 2 3 3 6 2 2 3 2" xfId="19777"/>
    <cellStyle name="Millares 2 3 3 6 2 3 2" xfId="19778"/>
    <cellStyle name="Millares 2 3 3 6 2 4 2" xfId="19779"/>
    <cellStyle name="Millares 2 3 3 6 3 5" xfId="19780"/>
    <cellStyle name="Millares 2 3 3 6 3 2 4" xfId="19781"/>
    <cellStyle name="Millares 2 3 3 6 3 2 2 2" xfId="19782"/>
    <cellStyle name="Millares 2 3 3 6 3 2 3 2" xfId="19783"/>
    <cellStyle name="Millares 2 3 3 6 3 3 2" xfId="19784"/>
    <cellStyle name="Millares 2 3 3 6 3 4 2" xfId="19785"/>
    <cellStyle name="Millares 2 3 3 6 4 4" xfId="19786"/>
    <cellStyle name="Millares 2 3 3 6 4 2 2" xfId="19787"/>
    <cellStyle name="Millares 2 3 3 6 4 3 2" xfId="19788"/>
    <cellStyle name="Millares 2 3 3 6 5 2" xfId="19789"/>
    <cellStyle name="Millares 2 3 3 6 6 2" xfId="19790"/>
    <cellStyle name="Millares 2 3 3 7 5" xfId="19791"/>
    <cellStyle name="Millares 2 3 3 7 2 4" xfId="19792"/>
    <cellStyle name="Millares 2 3 3 7 2 2 2" xfId="19793"/>
    <cellStyle name="Millares 2 3 3 7 2 3 2" xfId="19794"/>
    <cellStyle name="Millares 2 3 3 7 3 2" xfId="19795"/>
    <cellStyle name="Millares 2 3 3 7 4 2" xfId="19796"/>
    <cellStyle name="Millares 2 3 3 8 5" xfId="19797"/>
    <cellStyle name="Millares 2 3 3 8 2 4" xfId="19798"/>
    <cellStyle name="Millares 2 3 3 8 2 2 2" xfId="19799"/>
    <cellStyle name="Millares 2 3 3 8 2 3 2" xfId="19800"/>
    <cellStyle name="Millares 2 3 3 8 3 2" xfId="19801"/>
    <cellStyle name="Millares 2 3 3 8 4 2" xfId="19802"/>
    <cellStyle name="Millares 2 3 3 9 5" xfId="19803"/>
    <cellStyle name="Millares 2 3 3 9 2 4" xfId="19804"/>
    <cellStyle name="Millares 2 3 3 9 2 2 2" xfId="19805"/>
    <cellStyle name="Millares 2 3 3 9 2 3 2" xfId="19806"/>
    <cellStyle name="Millares 2 3 3 9 3 2" xfId="19807"/>
    <cellStyle name="Millares 2 3 3 9 4 2" xfId="19808"/>
    <cellStyle name="Millares 2 3 4 10 2" xfId="19809"/>
    <cellStyle name="Millares 2 3 4 2 10" xfId="19810"/>
    <cellStyle name="Millares 2 3 4 2 2 9" xfId="19811"/>
    <cellStyle name="Millares 2 3 4 2 2 2 6" xfId="19812"/>
    <cellStyle name="Millares 2 3 4 2 2 2 2 5" xfId="19813"/>
    <cellStyle name="Millares 2 3 4 2 2 2 2 2 4" xfId="19814"/>
    <cellStyle name="Millares 2 3 4 2 2 2 2 2 2 2" xfId="19815"/>
    <cellStyle name="Millares 2 3 4 2 2 2 2 2 3 2" xfId="19816"/>
    <cellStyle name="Millares 2 3 4 2 2 2 2 3 2" xfId="19817"/>
    <cellStyle name="Millares 2 3 4 2 2 2 2 4 2" xfId="19818"/>
    <cellStyle name="Millares 2 3 4 2 2 2 3 4" xfId="19819"/>
    <cellStyle name="Millares 2 3 4 2 2 2 3 2 2" xfId="19820"/>
    <cellStyle name="Millares 2 3 4 2 2 2 3 3 2" xfId="19821"/>
    <cellStyle name="Millares 2 3 4 2 2 2 4 2" xfId="19822"/>
    <cellStyle name="Millares 2 3 4 2 2 2 5 2" xfId="19823"/>
    <cellStyle name="Millares 2 3 4 2 2 3 5" xfId="19824"/>
    <cellStyle name="Millares 2 3 4 2 2 3 2 4" xfId="19825"/>
    <cellStyle name="Millares 2 3 4 2 2 3 2 2 2" xfId="19826"/>
    <cellStyle name="Millares 2 3 4 2 2 3 2 3 2" xfId="19827"/>
    <cellStyle name="Millares 2 3 4 2 2 3 3 2" xfId="19828"/>
    <cellStyle name="Millares 2 3 4 2 2 3 4 2" xfId="19829"/>
    <cellStyle name="Millares 2 3 4 2 2 4 5" xfId="19830"/>
    <cellStyle name="Millares 2 3 4 2 2 4 2 4" xfId="19831"/>
    <cellStyle name="Millares 2 3 4 2 2 4 2 2 2" xfId="19832"/>
    <cellStyle name="Millares 2 3 4 2 2 4 2 3 2" xfId="19833"/>
    <cellStyle name="Millares 2 3 4 2 2 4 3 2" xfId="19834"/>
    <cellStyle name="Millares 2 3 4 2 2 4 4 2" xfId="19835"/>
    <cellStyle name="Millares 2 3 4 2 2 5 5" xfId="19836"/>
    <cellStyle name="Millares 2 3 4 2 2 5 2 4" xfId="19837"/>
    <cellStyle name="Millares 2 3 4 2 2 5 2 2 2" xfId="19838"/>
    <cellStyle name="Millares 2 3 4 2 2 5 2 3 2" xfId="19839"/>
    <cellStyle name="Millares 2 3 4 2 2 5 3 2" xfId="19840"/>
    <cellStyle name="Millares 2 3 4 2 2 5 4 2" xfId="19841"/>
    <cellStyle name="Millares 2 3 4 2 2 6 4" xfId="19842"/>
    <cellStyle name="Millares 2 3 4 2 2 6 2 2" xfId="19843"/>
    <cellStyle name="Millares 2 3 4 2 2 6 3 2" xfId="19844"/>
    <cellStyle name="Millares 2 3 4 2 2 7 2" xfId="19845"/>
    <cellStyle name="Millares 2 3 4 2 2 8 2" xfId="19846"/>
    <cellStyle name="Millares 2 3 4 2 3 6" xfId="19847"/>
    <cellStyle name="Millares 2 3 4 2 3 2 5" xfId="19848"/>
    <cellStyle name="Millares 2 3 4 2 3 2 2 4" xfId="19849"/>
    <cellStyle name="Millares 2 3 4 2 3 2 2 2 2" xfId="19850"/>
    <cellStyle name="Millares 2 3 4 2 3 2 2 3 2" xfId="19851"/>
    <cellStyle name="Millares 2 3 4 2 3 2 3 2" xfId="19852"/>
    <cellStyle name="Millares 2 3 4 2 3 2 4 2" xfId="19853"/>
    <cellStyle name="Millares 2 3 4 2 3 3 4" xfId="19854"/>
    <cellStyle name="Millares 2 3 4 2 3 3 2 2" xfId="19855"/>
    <cellStyle name="Millares 2 3 4 2 3 3 3 2" xfId="19856"/>
    <cellStyle name="Millares 2 3 4 2 3 4 2" xfId="19857"/>
    <cellStyle name="Millares 2 3 4 2 3 5 2" xfId="19858"/>
    <cellStyle name="Millares 2 3 4 2 4 5" xfId="19859"/>
    <cellStyle name="Millares 2 3 4 2 4 2 4" xfId="19860"/>
    <cellStyle name="Millares 2 3 4 2 4 2 2 2" xfId="19861"/>
    <cellStyle name="Millares 2 3 4 2 4 2 3 2" xfId="19862"/>
    <cellStyle name="Millares 2 3 4 2 4 3 2" xfId="19863"/>
    <cellStyle name="Millares 2 3 4 2 4 4 2" xfId="19864"/>
    <cellStyle name="Millares 2 3 4 2 5 5" xfId="19865"/>
    <cellStyle name="Millares 2 3 4 2 5 2 4" xfId="19866"/>
    <cellStyle name="Millares 2 3 4 2 5 2 2 2" xfId="19867"/>
    <cellStyle name="Millares 2 3 4 2 5 2 3 2" xfId="19868"/>
    <cellStyle name="Millares 2 3 4 2 5 3 2" xfId="19869"/>
    <cellStyle name="Millares 2 3 4 2 5 4 2" xfId="19870"/>
    <cellStyle name="Millares 2 3 4 2 6 5" xfId="19871"/>
    <cellStyle name="Millares 2 3 4 2 6 2 4" xfId="19872"/>
    <cellStyle name="Millares 2 3 4 2 6 2 2 2" xfId="19873"/>
    <cellStyle name="Millares 2 3 4 2 6 2 3 2" xfId="19874"/>
    <cellStyle name="Millares 2 3 4 2 6 3 2" xfId="19875"/>
    <cellStyle name="Millares 2 3 4 2 6 4 2" xfId="19876"/>
    <cellStyle name="Millares 2 3 4 2 7 4" xfId="19877"/>
    <cellStyle name="Millares 2 3 4 2 7 2 2" xfId="19878"/>
    <cellStyle name="Millares 2 3 4 2 7 3 2" xfId="19879"/>
    <cellStyle name="Millares 2 3 4 2 8 2" xfId="19880"/>
    <cellStyle name="Millares 2 3 4 2 9 2" xfId="19881"/>
    <cellStyle name="Millares 2 3 4 3 9" xfId="19882"/>
    <cellStyle name="Millares 2 3 4 3 2 6" xfId="19883"/>
    <cellStyle name="Millares 2 3 4 3 2 2 5" xfId="19884"/>
    <cellStyle name="Millares 2 3 4 3 2 2 2 4" xfId="19885"/>
    <cellStyle name="Millares 2 3 4 3 2 2 2 2 2" xfId="19886"/>
    <cellStyle name="Millares 2 3 4 3 2 2 2 3 2" xfId="19887"/>
    <cellStyle name="Millares 2 3 4 3 2 2 3 2" xfId="19888"/>
    <cellStyle name="Millares 2 3 4 3 2 2 4 2" xfId="19889"/>
    <cellStyle name="Millares 2 3 4 3 2 3 4" xfId="19890"/>
    <cellStyle name="Millares 2 3 4 3 2 3 2 2" xfId="19891"/>
    <cellStyle name="Millares 2 3 4 3 2 3 3 2" xfId="19892"/>
    <cellStyle name="Millares 2 3 4 3 2 4 2" xfId="19893"/>
    <cellStyle name="Millares 2 3 4 3 2 5 2" xfId="19894"/>
    <cellStyle name="Millares 2 3 4 3 3 5" xfId="19895"/>
    <cellStyle name="Millares 2 3 4 3 3 2 4" xfId="19896"/>
    <cellStyle name="Millares 2 3 4 3 3 2 2 2" xfId="19897"/>
    <cellStyle name="Millares 2 3 4 3 3 2 3 2" xfId="19898"/>
    <cellStyle name="Millares 2 3 4 3 3 3 2" xfId="19899"/>
    <cellStyle name="Millares 2 3 4 3 3 4 2" xfId="19900"/>
    <cellStyle name="Millares 2 3 4 3 4 5" xfId="19901"/>
    <cellStyle name="Millares 2 3 4 3 4 2 4" xfId="19902"/>
    <cellStyle name="Millares 2 3 4 3 4 2 2 2" xfId="19903"/>
    <cellStyle name="Millares 2 3 4 3 4 2 3 2" xfId="19904"/>
    <cellStyle name="Millares 2 3 4 3 4 3 2" xfId="19905"/>
    <cellStyle name="Millares 2 3 4 3 4 4 2" xfId="19906"/>
    <cellStyle name="Millares 2 3 4 3 5 5" xfId="19907"/>
    <cellStyle name="Millares 2 3 4 3 5 2 4" xfId="19908"/>
    <cellStyle name="Millares 2 3 4 3 5 2 2 2" xfId="19909"/>
    <cellStyle name="Millares 2 3 4 3 5 2 3 2" xfId="19910"/>
    <cellStyle name="Millares 2 3 4 3 5 3 2" xfId="19911"/>
    <cellStyle name="Millares 2 3 4 3 5 4 2" xfId="19912"/>
    <cellStyle name="Millares 2 3 4 3 6 4" xfId="19913"/>
    <cellStyle name="Millares 2 3 4 3 6 2 2" xfId="19914"/>
    <cellStyle name="Millares 2 3 4 3 6 3 2" xfId="19915"/>
    <cellStyle name="Millares 2 3 4 3 7 2" xfId="19916"/>
    <cellStyle name="Millares 2 3 4 3 8 2" xfId="19917"/>
    <cellStyle name="Millares 2 3 4 4 6" xfId="19918"/>
    <cellStyle name="Millares 2 3 4 4 2 5" xfId="19919"/>
    <cellStyle name="Millares 2 3 4 4 2 2 4" xfId="19920"/>
    <cellStyle name="Millares 2 3 4 4 2 2 2 2" xfId="19921"/>
    <cellStyle name="Millares 2 3 4 4 2 2 3 2" xfId="19922"/>
    <cellStyle name="Millares 2 3 4 4 2 3 2" xfId="19923"/>
    <cellStyle name="Millares 2 3 4 4 2 4 2" xfId="19924"/>
    <cellStyle name="Millares 2 3 4 4 3 4" xfId="19925"/>
    <cellStyle name="Millares 2 3 4 4 3 2 2" xfId="19926"/>
    <cellStyle name="Millares 2 3 4 4 3 3 2" xfId="19927"/>
    <cellStyle name="Millares 2 3 4 4 4 2" xfId="19928"/>
    <cellStyle name="Millares 2 3 4 4 5 2" xfId="19929"/>
    <cellStyle name="Millares 2 3 4 5 5" xfId="19930"/>
    <cellStyle name="Millares 2 3 4 5 2 4" xfId="19931"/>
    <cellStyle name="Millares 2 3 4 5 2 2 2" xfId="19932"/>
    <cellStyle name="Millares 2 3 4 5 2 3 2" xfId="19933"/>
    <cellStyle name="Millares 2 3 4 5 3 2" xfId="19934"/>
    <cellStyle name="Millares 2 3 4 5 4 2" xfId="19935"/>
    <cellStyle name="Millares 2 3 4 6 5" xfId="19936"/>
    <cellStyle name="Millares 2 3 4 6 2 4" xfId="19937"/>
    <cellStyle name="Millares 2 3 4 6 2 2 2" xfId="19938"/>
    <cellStyle name="Millares 2 3 4 6 2 3 2" xfId="19939"/>
    <cellStyle name="Millares 2 3 4 6 3 2" xfId="19940"/>
    <cellStyle name="Millares 2 3 4 6 4 2" xfId="19941"/>
    <cellStyle name="Millares 2 3 4 7 5" xfId="19942"/>
    <cellStyle name="Millares 2 3 4 7 2 4" xfId="19943"/>
    <cellStyle name="Millares 2 3 4 7 2 2 2" xfId="19944"/>
    <cellStyle name="Millares 2 3 4 7 2 3 2" xfId="19945"/>
    <cellStyle name="Millares 2 3 4 7 3 2" xfId="19946"/>
    <cellStyle name="Millares 2 3 4 7 4 2" xfId="19947"/>
    <cellStyle name="Millares 2 3 4 8 4" xfId="19948"/>
    <cellStyle name="Millares 2 3 4 8 2 2" xfId="19949"/>
    <cellStyle name="Millares 2 3 4 8 3 2" xfId="19950"/>
    <cellStyle name="Millares 2 3 4 9 2" xfId="19951"/>
    <cellStyle name="Millares 2 3 5 10" xfId="19952"/>
    <cellStyle name="Millares 2 3 5 2 9" xfId="19953"/>
    <cellStyle name="Millares 2 3 5 2 2 6" xfId="19954"/>
    <cellStyle name="Millares 2 3 5 2 2 2 5" xfId="19955"/>
    <cellStyle name="Millares 2 3 5 2 2 2 2 4" xfId="19956"/>
    <cellStyle name="Millares 2 3 5 2 2 2 2 2 2" xfId="19957"/>
    <cellStyle name="Millares 2 3 5 2 2 2 2 3 2" xfId="19958"/>
    <cellStyle name="Millares 2 3 5 2 2 2 3 2" xfId="19959"/>
    <cellStyle name="Millares 2 3 5 2 2 2 4 2" xfId="19960"/>
    <cellStyle name="Millares 2 3 5 2 2 3 4" xfId="19961"/>
    <cellStyle name="Millares 2 3 5 2 2 3 2 2" xfId="19962"/>
    <cellStyle name="Millares 2 3 5 2 2 3 3 2" xfId="19963"/>
    <cellStyle name="Millares 2 3 5 2 2 4 2" xfId="19964"/>
    <cellStyle name="Millares 2 3 5 2 2 5 2" xfId="19965"/>
    <cellStyle name="Millares 2 3 5 2 3 5" xfId="19966"/>
    <cellStyle name="Millares 2 3 5 2 3 2 4" xfId="19967"/>
    <cellStyle name="Millares 2 3 5 2 3 2 2 2" xfId="19968"/>
    <cellStyle name="Millares 2 3 5 2 3 2 3 2" xfId="19969"/>
    <cellStyle name="Millares 2 3 5 2 3 3 2" xfId="19970"/>
    <cellStyle name="Millares 2 3 5 2 3 4 2" xfId="19971"/>
    <cellStyle name="Millares 2 3 5 2 4 5" xfId="19972"/>
    <cellStyle name="Millares 2 3 5 2 4 2 4" xfId="19973"/>
    <cellStyle name="Millares 2 3 5 2 4 2 2 2" xfId="19974"/>
    <cellStyle name="Millares 2 3 5 2 4 2 3 2" xfId="19975"/>
    <cellStyle name="Millares 2 3 5 2 4 3 2" xfId="19976"/>
    <cellStyle name="Millares 2 3 5 2 4 4 2" xfId="19977"/>
    <cellStyle name="Millares 2 3 5 2 5 5" xfId="19978"/>
    <cellStyle name="Millares 2 3 5 2 5 2 4" xfId="19979"/>
    <cellStyle name="Millares 2 3 5 2 5 2 2 2" xfId="19980"/>
    <cellStyle name="Millares 2 3 5 2 5 2 3 2" xfId="19981"/>
    <cellStyle name="Millares 2 3 5 2 5 3 2" xfId="19982"/>
    <cellStyle name="Millares 2 3 5 2 5 4 2" xfId="19983"/>
    <cellStyle name="Millares 2 3 5 2 6 4" xfId="19984"/>
    <cellStyle name="Millares 2 3 5 2 6 2 2" xfId="19985"/>
    <cellStyle name="Millares 2 3 5 2 6 3 2" xfId="19986"/>
    <cellStyle name="Millares 2 3 5 2 7 2" xfId="19987"/>
    <cellStyle name="Millares 2 3 5 2 8 2" xfId="19988"/>
    <cellStyle name="Millares 2 3 5 3 6" xfId="19989"/>
    <cellStyle name="Millares 2 3 5 3 2 5" xfId="19990"/>
    <cellStyle name="Millares 2 3 5 3 2 2 4" xfId="19991"/>
    <cellStyle name="Millares 2 3 5 3 2 2 2 2" xfId="19992"/>
    <cellStyle name="Millares 2 3 5 3 2 2 3 2" xfId="19993"/>
    <cellStyle name="Millares 2 3 5 3 2 3 2" xfId="19994"/>
    <cellStyle name="Millares 2 3 5 3 2 4 2" xfId="19995"/>
    <cellStyle name="Millares 2 3 5 3 3 4" xfId="19996"/>
    <cellStyle name="Millares 2 3 5 3 3 2 2" xfId="19997"/>
    <cellStyle name="Millares 2 3 5 3 3 3 2" xfId="19998"/>
    <cellStyle name="Millares 2 3 5 3 4 2" xfId="19999"/>
    <cellStyle name="Millares 2 3 5 3 5 2" xfId="20000"/>
    <cellStyle name="Millares 2 3 5 4 5" xfId="20001"/>
    <cellStyle name="Millares 2 3 5 4 2 4" xfId="20002"/>
    <cellStyle name="Millares 2 3 5 4 2 2 2" xfId="20003"/>
    <cellStyle name="Millares 2 3 5 4 2 3 2" xfId="20004"/>
    <cellStyle name="Millares 2 3 5 4 3 2" xfId="20005"/>
    <cellStyle name="Millares 2 3 5 4 4 2" xfId="20006"/>
    <cellStyle name="Millares 2 3 5 5 5" xfId="20007"/>
    <cellStyle name="Millares 2 3 5 5 2 4" xfId="20008"/>
    <cellStyle name="Millares 2 3 5 5 2 2 2" xfId="20009"/>
    <cellStyle name="Millares 2 3 5 5 2 3 2" xfId="20010"/>
    <cellStyle name="Millares 2 3 5 5 3 2" xfId="20011"/>
    <cellStyle name="Millares 2 3 5 5 4 2" xfId="20012"/>
    <cellStyle name="Millares 2 3 5 6 5" xfId="20013"/>
    <cellStyle name="Millares 2 3 5 6 2 4" xfId="20014"/>
    <cellStyle name="Millares 2 3 5 6 2 2 2" xfId="20015"/>
    <cellStyle name="Millares 2 3 5 6 2 3 2" xfId="20016"/>
    <cellStyle name="Millares 2 3 5 6 3 2" xfId="20017"/>
    <cellStyle name="Millares 2 3 5 6 4 2" xfId="20018"/>
    <cellStyle name="Millares 2 3 5 7 4" xfId="20019"/>
    <cellStyle name="Millares 2 3 5 7 2 2" xfId="20020"/>
    <cellStyle name="Millares 2 3 5 7 3 2" xfId="20021"/>
    <cellStyle name="Millares 2 3 5 8 2" xfId="20022"/>
    <cellStyle name="Millares 2 3 5 9 2" xfId="20023"/>
    <cellStyle name="Millares 2 3 6 10" xfId="20024"/>
    <cellStyle name="Millares 2 3 6 2 9" xfId="20025"/>
    <cellStyle name="Millares 2 3 6 2 2 6" xfId="20026"/>
    <cellStyle name="Millares 2 3 6 2 2 2 5" xfId="20027"/>
    <cellStyle name="Millares 2 3 6 2 2 2 2 4" xfId="20028"/>
    <cellStyle name="Millares 2 3 6 2 2 2 2 2 2" xfId="20029"/>
    <cellStyle name="Millares 2 3 6 2 2 2 2 3 2" xfId="20030"/>
    <cellStyle name="Millares 2 3 6 2 2 2 3 2" xfId="20031"/>
    <cellStyle name="Millares 2 3 6 2 2 2 4 2" xfId="20032"/>
    <cellStyle name="Millares 2 3 6 2 2 3 4" xfId="20033"/>
    <cellStyle name="Millares 2 3 6 2 2 3 2 2" xfId="20034"/>
    <cellStyle name="Millares 2 3 6 2 2 3 3 2" xfId="20035"/>
    <cellStyle name="Millares 2 3 6 2 2 4 2" xfId="20036"/>
    <cellStyle name="Millares 2 3 6 2 2 5 2" xfId="20037"/>
    <cellStyle name="Millares 2 3 6 2 3 5" xfId="20038"/>
    <cellStyle name="Millares 2 3 6 2 3 2 4" xfId="20039"/>
    <cellStyle name="Millares 2 3 6 2 3 2 2 2" xfId="20040"/>
    <cellStyle name="Millares 2 3 6 2 3 2 3 2" xfId="20041"/>
    <cellStyle name="Millares 2 3 6 2 3 3 2" xfId="20042"/>
    <cellStyle name="Millares 2 3 6 2 3 4 2" xfId="20043"/>
    <cellStyle name="Millares 2 3 6 2 4 5" xfId="20044"/>
    <cellStyle name="Millares 2 3 6 2 4 2 4" xfId="20045"/>
    <cellStyle name="Millares 2 3 6 2 4 2 2 2" xfId="20046"/>
    <cellStyle name="Millares 2 3 6 2 4 2 3 2" xfId="20047"/>
    <cellStyle name="Millares 2 3 6 2 4 3 2" xfId="20048"/>
    <cellStyle name="Millares 2 3 6 2 4 4 2" xfId="20049"/>
    <cellStyle name="Millares 2 3 6 2 5 5" xfId="20050"/>
    <cellStyle name="Millares 2 3 6 2 5 2 4" xfId="20051"/>
    <cellStyle name="Millares 2 3 6 2 5 2 2 2" xfId="20052"/>
    <cellStyle name="Millares 2 3 6 2 5 2 3 2" xfId="20053"/>
    <cellStyle name="Millares 2 3 6 2 5 3 2" xfId="20054"/>
    <cellStyle name="Millares 2 3 6 2 5 4 2" xfId="20055"/>
    <cellStyle name="Millares 2 3 6 2 6 4" xfId="20056"/>
    <cellStyle name="Millares 2 3 6 2 6 2 2" xfId="20057"/>
    <cellStyle name="Millares 2 3 6 2 6 3 2" xfId="20058"/>
    <cellStyle name="Millares 2 3 6 2 7 2" xfId="20059"/>
    <cellStyle name="Millares 2 3 6 2 8 2" xfId="20060"/>
    <cellStyle name="Millares 2 3 6 3 6" xfId="20061"/>
    <cellStyle name="Millares 2 3 6 3 2 5" xfId="20062"/>
    <cellStyle name="Millares 2 3 6 3 2 2 4" xfId="20063"/>
    <cellStyle name="Millares 2 3 6 3 2 2 2 2" xfId="20064"/>
    <cellStyle name="Millares 2 3 6 3 2 2 3 2" xfId="20065"/>
    <cellStyle name="Millares 2 3 6 3 2 3 2" xfId="20066"/>
    <cellStyle name="Millares 2 3 6 3 2 4 2" xfId="20067"/>
    <cellStyle name="Millares 2 3 6 3 3 4" xfId="20068"/>
    <cellStyle name="Millares 2 3 6 3 3 2 2" xfId="20069"/>
    <cellStyle name="Millares 2 3 6 3 3 3 2" xfId="20070"/>
    <cellStyle name="Millares 2 3 6 3 4 2" xfId="20071"/>
    <cellStyle name="Millares 2 3 6 3 5 2" xfId="20072"/>
    <cellStyle name="Millares 2 3 6 4 5" xfId="20073"/>
    <cellStyle name="Millares 2 3 6 4 2 4" xfId="20074"/>
    <cellStyle name="Millares 2 3 6 4 2 2 2" xfId="20075"/>
    <cellStyle name="Millares 2 3 6 4 2 3 2" xfId="20076"/>
    <cellStyle name="Millares 2 3 6 4 3 2" xfId="20077"/>
    <cellStyle name="Millares 2 3 6 4 4 2" xfId="20078"/>
    <cellStyle name="Millares 2 3 6 5 5" xfId="20079"/>
    <cellStyle name="Millares 2 3 6 5 2 4" xfId="20080"/>
    <cellStyle name="Millares 2 3 6 5 2 2 2" xfId="20081"/>
    <cellStyle name="Millares 2 3 6 5 2 3 2" xfId="20082"/>
    <cellStyle name="Millares 2 3 6 5 3 2" xfId="20083"/>
    <cellStyle name="Millares 2 3 6 5 4 2" xfId="20084"/>
    <cellStyle name="Millares 2 3 6 6 5" xfId="20085"/>
    <cellStyle name="Millares 2 3 6 6 2 4" xfId="20086"/>
    <cellStyle name="Millares 2 3 6 6 2 2 2" xfId="20087"/>
    <cellStyle name="Millares 2 3 6 6 2 3 2" xfId="20088"/>
    <cellStyle name="Millares 2 3 6 6 3 2" xfId="20089"/>
    <cellStyle name="Millares 2 3 6 6 4 2" xfId="20090"/>
    <cellStyle name="Millares 2 3 6 7 4" xfId="20091"/>
    <cellStyle name="Millares 2 3 6 7 2 2" xfId="20092"/>
    <cellStyle name="Millares 2 3 6 7 3 2" xfId="20093"/>
    <cellStyle name="Millares 2 3 6 8 2" xfId="20094"/>
    <cellStyle name="Millares 2 3 6 9 2" xfId="20095"/>
    <cellStyle name="Millares 2 3 7 9" xfId="20096"/>
    <cellStyle name="Millares 2 3 7 2 6" xfId="20097"/>
    <cellStyle name="Millares 2 3 7 2 2 5" xfId="20098"/>
    <cellStyle name="Millares 2 3 7 2 2 2 4" xfId="20099"/>
    <cellStyle name="Millares 2 3 7 2 2 2 2 2" xfId="20100"/>
    <cellStyle name="Millares 2 3 7 2 2 2 3 2" xfId="20101"/>
    <cellStyle name="Millares 2 3 7 2 2 3 2" xfId="20102"/>
    <cellStyle name="Millares 2 3 7 2 2 4 2" xfId="20103"/>
    <cellStyle name="Millares 2 3 7 2 3 4" xfId="20104"/>
    <cellStyle name="Millares 2 3 7 2 3 2 2" xfId="20105"/>
    <cellStyle name="Millares 2 3 7 2 3 3 2" xfId="20106"/>
    <cellStyle name="Millares 2 3 7 2 4 2" xfId="20107"/>
    <cellStyle name="Millares 2 3 7 2 5 2" xfId="20108"/>
    <cellStyle name="Millares 2 3 7 3 5" xfId="20109"/>
    <cellStyle name="Millares 2 3 7 3 2 4" xfId="20110"/>
    <cellStyle name="Millares 2 3 7 3 2 2 2" xfId="20111"/>
    <cellStyle name="Millares 2 3 7 3 2 3 2" xfId="20112"/>
    <cellStyle name="Millares 2 3 7 3 3 2" xfId="20113"/>
    <cellStyle name="Millares 2 3 7 3 4 2" xfId="20114"/>
    <cellStyle name="Millares 2 3 7 4 5" xfId="20115"/>
    <cellStyle name="Millares 2 3 7 4 2 4" xfId="20116"/>
    <cellStyle name="Millares 2 3 7 4 2 2 2" xfId="20117"/>
    <cellStyle name="Millares 2 3 7 4 2 3 2" xfId="20118"/>
    <cellStyle name="Millares 2 3 7 4 3 2" xfId="20119"/>
    <cellStyle name="Millares 2 3 7 4 4 2" xfId="20120"/>
    <cellStyle name="Millares 2 3 7 5 5" xfId="20121"/>
    <cellStyle name="Millares 2 3 7 5 2 4" xfId="20122"/>
    <cellStyle name="Millares 2 3 7 5 2 2 2" xfId="20123"/>
    <cellStyle name="Millares 2 3 7 5 2 3 2" xfId="20124"/>
    <cellStyle name="Millares 2 3 7 5 3 2" xfId="20125"/>
    <cellStyle name="Millares 2 3 7 5 4 2" xfId="20126"/>
    <cellStyle name="Millares 2 3 7 6 4" xfId="20127"/>
    <cellStyle name="Millares 2 3 7 6 2 2" xfId="20128"/>
    <cellStyle name="Millares 2 3 7 6 3 2" xfId="20129"/>
    <cellStyle name="Millares 2 3 7 7 2" xfId="20130"/>
    <cellStyle name="Millares 2 3 7 8 2" xfId="20131"/>
    <cellStyle name="Millares 2 3 8 7" xfId="20132"/>
    <cellStyle name="Millares 2 3 8 2 5" xfId="20133"/>
    <cellStyle name="Millares 2 3 8 2 2 4" xfId="20134"/>
    <cellStyle name="Millares 2 3 8 2 2 2 2" xfId="20135"/>
    <cellStyle name="Millares 2 3 8 2 2 3 2" xfId="20136"/>
    <cellStyle name="Millares 2 3 8 2 3 2" xfId="20137"/>
    <cellStyle name="Millares 2 3 8 2 4 2" xfId="20138"/>
    <cellStyle name="Millares 2 3 8 3 5" xfId="20139"/>
    <cellStyle name="Millares 2 3 8 3 2 4" xfId="20140"/>
    <cellStyle name="Millares 2 3 8 3 2 2 2" xfId="20141"/>
    <cellStyle name="Millares 2 3 8 3 2 3 2" xfId="20142"/>
    <cellStyle name="Millares 2 3 8 3 3 2" xfId="20143"/>
    <cellStyle name="Millares 2 3 8 3 4 2" xfId="20144"/>
    <cellStyle name="Millares 2 3 8 4 4" xfId="20145"/>
    <cellStyle name="Millares 2 3 8 4 2 2" xfId="20146"/>
    <cellStyle name="Millares 2 3 8 4 3 2" xfId="20147"/>
    <cellStyle name="Millares 2 3 8 5 2" xfId="20148"/>
    <cellStyle name="Millares 2 3 8 6 2" xfId="20149"/>
    <cellStyle name="Millares 2 3 9 5" xfId="20150"/>
    <cellStyle name="Millares 2 3 9 2 4" xfId="20151"/>
    <cellStyle name="Millares 2 3 9 2 2 2" xfId="20152"/>
    <cellStyle name="Millares 2 3 9 2 3 2" xfId="20153"/>
    <cellStyle name="Millares 2 3 9 3 2" xfId="20154"/>
    <cellStyle name="Millares 2 3 9 4 2" xfId="20155"/>
    <cellStyle name="Millares 2 4 2 2 11" xfId="20156"/>
    <cellStyle name="Millares 2 4 2 2 10 2" xfId="20157"/>
    <cellStyle name="Millares 2 4 2 2 2 10" xfId="20158"/>
    <cellStyle name="Millares 2 4 2 2 2 2 9" xfId="20159"/>
    <cellStyle name="Millares 2 4 2 2 2 2 2 6" xfId="20160"/>
    <cellStyle name="Millares 2 4 2 2 2 2 2 2 5" xfId="20161"/>
    <cellStyle name="Millares 2 4 2 2 2 2 2 2 2 4" xfId="20162"/>
    <cellStyle name="Millares 2 4 2 2 2 2 2 2 2 2 2" xfId="20163"/>
    <cellStyle name="Millares 2 4 2 2 2 2 2 2 2 3 2" xfId="20164"/>
    <cellStyle name="Millares 2 4 2 2 2 2 2 2 3 2" xfId="20165"/>
    <cellStyle name="Millares 2 4 2 2 2 2 2 2 4 2" xfId="20166"/>
    <cellStyle name="Millares 2 4 2 2 2 2 2 3 4" xfId="20167"/>
    <cellStyle name="Millares 2 4 2 2 2 2 2 3 2 2" xfId="20168"/>
    <cellStyle name="Millares 2 4 2 2 2 2 2 3 3 2" xfId="20169"/>
    <cellStyle name="Millares 2 4 2 2 2 2 2 4 2" xfId="20170"/>
    <cellStyle name="Millares 2 4 2 2 2 2 2 5 2" xfId="20171"/>
    <cellStyle name="Millares 2 4 2 2 2 2 3 5" xfId="20172"/>
    <cellStyle name="Millares 2 4 2 2 2 2 3 2 4" xfId="20173"/>
    <cellStyle name="Millares 2 4 2 2 2 2 3 2 2 2" xfId="20174"/>
    <cellStyle name="Millares 2 4 2 2 2 2 3 2 3 2" xfId="20175"/>
    <cellStyle name="Millares 2 4 2 2 2 2 3 3 2" xfId="20176"/>
    <cellStyle name="Millares 2 4 2 2 2 2 3 4 2" xfId="20177"/>
    <cellStyle name="Millares 2 4 2 2 2 2 4 5" xfId="20178"/>
    <cellStyle name="Millares 2 4 2 2 2 2 4 2 4" xfId="20179"/>
    <cellStyle name="Millares 2 4 2 2 2 2 4 2 2 2" xfId="20180"/>
    <cellStyle name="Millares 2 4 2 2 2 2 4 2 3 2" xfId="20181"/>
    <cellStyle name="Millares 2 4 2 2 2 2 4 3 2" xfId="20182"/>
    <cellStyle name="Millares 2 4 2 2 2 2 4 4 2" xfId="20183"/>
    <cellStyle name="Millares 2 4 2 2 2 2 5 5" xfId="20184"/>
    <cellStyle name="Millares 2 4 2 2 2 2 5 2 4" xfId="20185"/>
    <cellStyle name="Millares 2 4 2 2 2 2 5 2 2 2" xfId="20186"/>
    <cellStyle name="Millares 2 4 2 2 2 2 5 2 3 2" xfId="20187"/>
    <cellStyle name="Millares 2 4 2 2 2 2 5 3 2" xfId="20188"/>
    <cellStyle name="Millares 2 4 2 2 2 2 5 4 2" xfId="20189"/>
    <cellStyle name="Millares 2 4 2 2 2 2 6 4" xfId="20190"/>
    <cellStyle name="Millares 2 4 2 2 2 2 6 2 2" xfId="20191"/>
    <cellStyle name="Millares 2 4 2 2 2 2 6 3 2" xfId="20192"/>
    <cellStyle name="Millares 2 4 2 2 2 2 7 2" xfId="20193"/>
    <cellStyle name="Millares 2 4 2 2 2 2 8 2" xfId="20194"/>
    <cellStyle name="Millares 2 4 2 2 2 3 6" xfId="20195"/>
    <cellStyle name="Millares 2 4 2 2 2 3 2 5" xfId="20196"/>
    <cellStyle name="Millares 2 4 2 2 2 3 2 2 4" xfId="20197"/>
    <cellStyle name="Millares 2 4 2 2 2 3 2 2 2 2" xfId="20198"/>
    <cellStyle name="Millares 2 4 2 2 2 3 2 2 3 2" xfId="20199"/>
    <cellStyle name="Millares 2 4 2 2 2 3 2 3 2" xfId="20200"/>
    <cellStyle name="Millares 2 4 2 2 2 3 2 4 2" xfId="20201"/>
    <cellStyle name="Millares 2 4 2 2 2 3 3 4" xfId="20202"/>
    <cellStyle name="Millares 2 4 2 2 2 3 3 2 2" xfId="20203"/>
    <cellStyle name="Millares 2 4 2 2 2 3 3 3 2" xfId="20204"/>
    <cellStyle name="Millares 2 4 2 2 2 3 4 2" xfId="20205"/>
    <cellStyle name="Millares 2 4 2 2 2 3 5 2" xfId="20206"/>
    <cellStyle name="Millares 2 4 2 2 2 4 5" xfId="20207"/>
    <cellStyle name="Millares 2 4 2 2 2 4 2 4" xfId="20208"/>
    <cellStyle name="Millares 2 4 2 2 2 4 2 2 2" xfId="20209"/>
    <cellStyle name="Millares 2 4 2 2 2 4 2 3 2" xfId="20210"/>
    <cellStyle name="Millares 2 4 2 2 2 4 3 2" xfId="20211"/>
    <cellStyle name="Millares 2 4 2 2 2 4 4 2" xfId="20212"/>
    <cellStyle name="Millares 2 4 2 2 2 5 5" xfId="20213"/>
    <cellStyle name="Millares 2 4 2 2 2 5 2 4" xfId="20214"/>
    <cellStyle name="Millares 2 4 2 2 2 5 2 2 2" xfId="20215"/>
    <cellStyle name="Millares 2 4 2 2 2 5 2 3 2" xfId="20216"/>
    <cellStyle name="Millares 2 4 2 2 2 5 3 2" xfId="20217"/>
    <cellStyle name="Millares 2 4 2 2 2 5 4 2" xfId="20218"/>
    <cellStyle name="Millares 2 4 2 2 2 6 5" xfId="20219"/>
    <cellStyle name="Millares 2 4 2 2 2 6 2 4" xfId="20220"/>
    <cellStyle name="Millares 2 4 2 2 2 6 2 2 2" xfId="20221"/>
    <cellStyle name="Millares 2 4 2 2 2 6 2 3 2" xfId="20222"/>
    <cellStyle name="Millares 2 4 2 2 2 6 3 2" xfId="20223"/>
    <cellStyle name="Millares 2 4 2 2 2 6 4 2" xfId="20224"/>
    <cellStyle name="Millares 2 4 2 2 2 7 4" xfId="20225"/>
    <cellStyle name="Millares 2 4 2 2 2 7 2 2" xfId="20226"/>
    <cellStyle name="Millares 2 4 2 2 2 7 3 2" xfId="20227"/>
    <cellStyle name="Millares 2 4 2 2 2 8 2" xfId="20228"/>
    <cellStyle name="Millares 2 4 2 2 2 9 2" xfId="20229"/>
    <cellStyle name="Millares 2 4 2 2 3 9" xfId="20230"/>
    <cellStyle name="Millares 2 4 2 2 3 2 6" xfId="20231"/>
    <cellStyle name="Millares 2 4 2 2 3 2 2 5" xfId="20232"/>
    <cellStyle name="Millares 2 4 2 2 3 2 2 2 4" xfId="20233"/>
    <cellStyle name="Millares 2 4 2 2 3 2 2 2 2 2" xfId="20234"/>
    <cellStyle name="Millares 2 4 2 2 3 2 2 2 3 2" xfId="20235"/>
    <cellStyle name="Millares 2 4 2 2 3 2 2 3 2" xfId="20236"/>
    <cellStyle name="Millares 2 4 2 2 3 2 2 4 2" xfId="20237"/>
    <cellStyle name="Millares 2 4 2 2 3 2 3 4" xfId="20238"/>
    <cellStyle name="Millares 2 4 2 2 3 2 3 2 2" xfId="20239"/>
    <cellStyle name="Millares 2 4 2 2 3 2 3 3 2" xfId="20240"/>
    <cellStyle name="Millares 2 4 2 2 3 2 4 2" xfId="20241"/>
    <cellStyle name="Millares 2 4 2 2 3 2 5 2" xfId="20242"/>
    <cellStyle name="Millares 2 4 2 2 3 3 5" xfId="20243"/>
    <cellStyle name="Millares 2 4 2 2 3 3 2 4" xfId="20244"/>
    <cellStyle name="Millares 2 4 2 2 3 3 2 2 2" xfId="20245"/>
    <cellStyle name="Millares 2 4 2 2 3 3 2 3 2" xfId="20246"/>
    <cellStyle name="Millares 2 4 2 2 3 3 3 2" xfId="20247"/>
    <cellStyle name="Millares 2 4 2 2 3 3 4 2" xfId="20248"/>
    <cellStyle name="Millares 2 4 2 2 3 4 5" xfId="20249"/>
    <cellStyle name="Millares 2 4 2 2 3 4 2 4" xfId="20250"/>
    <cellStyle name="Millares 2 4 2 2 3 4 2 2 2" xfId="20251"/>
    <cellStyle name="Millares 2 4 2 2 3 4 2 3 2" xfId="20252"/>
    <cellStyle name="Millares 2 4 2 2 3 4 3 2" xfId="20253"/>
    <cellStyle name="Millares 2 4 2 2 3 4 4 2" xfId="20254"/>
    <cellStyle name="Millares 2 4 2 2 3 5 5" xfId="20255"/>
    <cellStyle name="Millares 2 4 2 2 3 5 2 4" xfId="20256"/>
    <cellStyle name="Millares 2 4 2 2 3 5 2 2 2" xfId="20257"/>
    <cellStyle name="Millares 2 4 2 2 3 5 2 3 2" xfId="20258"/>
    <cellStyle name="Millares 2 4 2 2 3 5 3 2" xfId="20259"/>
    <cellStyle name="Millares 2 4 2 2 3 5 4 2" xfId="20260"/>
    <cellStyle name="Millares 2 4 2 2 3 6 4" xfId="20261"/>
    <cellStyle name="Millares 2 4 2 2 3 6 2 2" xfId="20262"/>
    <cellStyle name="Millares 2 4 2 2 3 6 3 2" xfId="20263"/>
    <cellStyle name="Millares 2 4 2 2 3 7 2" xfId="20264"/>
    <cellStyle name="Millares 2 4 2 2 3 8 2" xfId="20265"/>
    <cellStyle name="Millares 2 4 2 2 4 6" xfId="20266"/>
    <cellStyle name="Millares 2 4 2 2 4 2 5" xfId="20267"/>
    <cellStyle name="Millares 2 4 2 2 4 2 2 4" xfId="20268"/>
    <cellStyle name="Millares 2 4 2 2 4 2 2 2 2" xfId="20269"/>
    <cellStyle name="Millares 2 4 2 2 4 2 2 3 2" xfId="20270"/>
    <cellStyle name="Millares 2 4 2 2 4 2 3 2" xfId="20271"/>
    <cellStyle name="Millares 2 4 2 2 4 2 4 2" xfId="20272"/>
    <cellStyle name="Millares 2 4 2 2 4 3 4" xfId="20273"/>
    <cellStyle name="Millares 2 4 2 2 4 3 2 2" xfId="20274"/>
    <cellStyle name="Millares 2 4 2 2 4 3 3 2" xfId="20275"/>
    <cellStyle name="Millares 2 4 2 2 4 4 2" xfId="20276"/>
    <cellStyle name="Millares 2 4 2 2 4 5 2" xfId="20277"/>
    <cellStyle name="Millares 2 4 2 2 5 5" xfId="20278"/>
    <cellStyle name="Millares 2 4 2 2 5 2 4" xfId="20279"/>
    <cellStyle name="Millares 2 4 2 2 5 2 2 2" xfId="20280"/>
    <cellStyle name="Millares 2 4 2 2 5 2 3 2" xfId="20281"/>
    <cellStyle name="Millares 2 4 2 2 5 3 2" xfId="20282"/>
    <cellStyle name="Millares 2 4 2 2 5 4 2" xfId="20283"/>
    <cellStyle name="Millares 2 4 2 2 6 5" xfId="20284"/>
    <cellStyle name="Millares 2 4 2 2 6 2 4" xfId="20285"/>
    <cellStyle name="Millares 2 4 2 2 6 2 2 2" xfId="20286"/>
    <cellStyle name="Millares 2 4 2 2 6 2 3 2" xfId="20287"/>
    <cellStyle name="Millares 2 4 2 2 6 3 2" xfId="20288"/>
    <cellStyle name="Millares 2 4 2 2 6 4 2" xfId="20289"/>
    <cellStyle name="Millares 2 4 2 2 7 5" xfId="20290"/>
    <cellStyle name="Millares 2 4 2 2 7 2 4" xfId="20291"/>
    <cellStyle name="Millares 2 4 2 2 7 2 2 2" xfId="20292"/>
    <cellStyle name="Millares 2 4 2 2 7 2 3 2" xfId="20293"/>
    <cellStyle name="Millares 2 4 2 2 7 3 2" xfId="20294"/>
    <cellStyle name="Millares 2 4 2 2 7 4 2" xfId="20295"/>
    <cellStyle name="Millares 2 4 2 2 8 4" xfId="20296"/>
    <cellStyle name="Millares 2 4 2 2 8 2 2" xfId="20297"/>
    <cellStyle name="Millares 2 4 2 2 8 3 2" xfId="20298"/>
    <cellStyle name="Millares 2 4 2 2 9 2" xfId="20299"/>
    <cellStyle name="Millares 2 4 2 3 11" xfId="20300"/>
    <cellStyle name="Millares 2 4 2 3 10 2" xfId="20301"/>
    <cellStyle name="Millares 2 4 2 3 2 10" xfId="20302"/>
    <cellStyle name="Millares 2 4 2 3 2 2 9" xfId="20303"/>
    <cellStyle name="Millares 2 4 2 3 2 2 2 6" xfId="20304"/>
    <cellStyle name="Millares 2 4 2 3 2 2 2 2 5" xfId="20305"/>
    <cellStyle name="Millares 2 4 2 3 2 2 2 2 2 4" xfId="20306"/>
    <cellStyle name="Millares 2 4 2 3 2 2 2 2 2 2 2" xfId="20307"/>
    <cellStyle name="Millares 2 4 2 3 2 2 2 2 2 3 2" xfId="20308"/>
    <cellStyle name="Millares 2 4 2 3 2 2 2 2 3 2" xfId="20309"/>
    <cellStyle name="Millares 2 4 2 3 2 2 2 2 4 2" xfId="20310"/>
    <cellStyle name="Millares 2 4 2 3 2 2 2 3 4" xfId="20311"/>
    <cellStyle name="Millares 2 4 2 3 2 2 2 3 2 2" xfId="20312"/>
    <cellStyle name="Millares 2 4 2 3 2 2 2 3 3 2" xfId="20313"/>
    <cellStyle name="Millares 2 4 2 3 2 2 2 4 2" xfId="20314"/>
    <cellStyle name="Millares 2 4 2 3 2 2 2 5 2" xfId="20315"/>
    <cellStyle name="Millares 2 4 2 3 2 2 3 5" xfId="20316"/>
    <cellStyle name="Millares 2 4 2 3 2 2 3 2 4" xfId="20317"/>
    <cellStyle name="Millares 2 4 2 3 2 2 3 2 2 2" xfId="20318"/>
    <cellStyle name="Millares 2 4 2 3 2 2 3 2 3 2" xfId="20319"/>
    <cellStyle name="Millares 2 4 2 3 2 2 3 3 2" xfId="20320"/>
    <cellStyle name="Millares 2 4 2 3 2 2 3 4 2" xfId="20321"/>
    <cellStyle name="Millares 2 4 2 3 2 2 4 5" xfId="20322"/>
    <cellStyle name="Millares 2 4 2 3 2 2 4 2 4" xfId="20323"/>
    <cellStyle name="Millares 2 4 2 3 2 2 4 2 2 2" xfId="20324"/>
    <cellStyle name="Millares 2 4 2 3 2 2 4 2 3 2" xfId="20325"/>
    <cellStyle name="Millares 2 4 2 3 2 2 4 3 2" xfId="20326"/>
    <cellStyle name="Millares 2 4 2 3 2 2 4 4 2" xfId="20327"/>
    <cellStyle name="Millares 2 4 2 3 2 2 5 5" xfId="20328"/>
    <cellStyle name="Millares 2 4 2 3 2 2 5 2 4" xfId="20329"/>
    <cellStyle name="Millares 2 4 2 3 2 2 5 2 2 2" xfId="20330"/>
    <cellStyle name="Millares 2 4 2 3 2 2 5 2 3 2" xfId="20331"/>
    <cellStyle name="Millares 2 4 2 3 2 2 5 3 2" xfId="20332"/>
    <cellStyle name="Millares 2 4 2 3 2 2 5 4 2" xfId="20333"/>
    <cellStyle name="Millares 2 4 2 3 2 2 6 4" xfId="20334"/>
    <cellStyle name="Millares 2 4 2 3 2 2 6 2 2" xfId="20335"/>
    <cellStyle name="Millares 2 4 2 3 2 2 6 3 2" xfId="20336"/>
    <cellStyle name="Millares 2 4 2 3 2 2 7 2" xfId="20337"/>
    <cellStyle name="Millares 2 4 2 3 2 2 8 2" xfId="20338"/>
    <cellStyle name="Millares 2 4 2 3 2 3 6" xfId="20339"/>
    <cellStyle name="Millares 2 4 2 3 2 3 2 5" xfId="20340"/>
    <cellStyle name="Millares 2 4 2 3 2 3 2 2 4" xfId="20341"/>
    <cellStyle name="Millares 2 4 2 3 2 3 2 2 2 2" xfId="20342"/>
    <cellStyle name="Millares 2 4 2 3 2 3 2 2 3 2" xfId="20343"/>
    <cellStyle name="Millares 2 4 2 3 2 3 2 3 2" xfId="20344"/>
    <cellStyle name="Millares 2 4 2 3 2 3 2 4 2" xfId="20345"/>
    <cellStyle name="Millares 2 4 2 3 2 3 3 4" xfId="20346"/>
    <cellStyle name="Millares 2 4 2 3 2 3 3 2 2" xfId="20347"/>
    <cellStyle name="Millares 2 4 2 3 2 3 3 3 2" xfId="20348"/>
    <cellStyle name="Millares 2 4 2 3 2 3 4 2" xfId="20349"/>
    <cellStyle name="Millares 2 4 2 3 2 3 5 2" xfId="20350"/>
    <cellStyle name="Millares 2 4 2 3 2 4 5" xfId="20351"/>
    <cellStyle name="Millares 2 4 2 3 2 4 2 4" xfId="20352"/>
    <cellStyle name="Millares 2 4 2 3 2 4 2 2 2" xfId="20353"/>
    <cellStyle name="Millares 2 4 2 3 2 4 2 3 2" xfId="20354"/>
    <cellStyle name="Millares 2 4 2 3 2 4 3 2" xfId="20355"/>
    <cellStyle name="Millares 2 4 2 3 2 4 4 2" xfId="20356"/>
    <cellStyle name="Millares 2 4 2 3 2 5 5" xfId="20357"/>
    <cellStyle name="Millares 2 4 2 3 2 5 2 4" xfId="20358"/>
    <cellStyle name="Millares 2 4 2 3 2 5 2 2 2" xfId="20359"/>
    <cellStyle name="Millares 2 4 2 3 2 5 2 3 2" xfId="20360"/>
    <cellStyle name="Millares 2 4 2 3 2 5 3 2" xfId="20361"/>
    <cellStyle name="Millares 2 4 2 3 2 5 4 2" xfId="20362"/>
    <cellStyle name="Millares 2 4 2 3 2 6 5" xfId="20363"/>
    <cellStyle name="Millares 2 4 2 3 2 6 2 4" xfId="20364"/>
    <cellStyle name="Millares 2 4 2 3 2 6 2 2 2" xfId="20365"/>
    <cellStyle name="Millares 2 4 2 3 2 6 2 3 2" xfId="20366"/>
    <cellStyle name="Millares 2 4 2 3 2 6 3 2" xfId="20367"/>
    <cellStyle name="Millares 2 4 2 3 2 6 4 2" xfId="20368"/>
    <cellStyle name="Millares 2 4 2 3 2 7 4" xfId="20369"/>
    <cellStyle name="Millares 2 4 2 3 2 7 2 2" xfId="20370"/>
    <cellStyle name="Millares 2 4 2 3 2 7 3 2" xfId="20371"/>
    <cellStyle name="Millares 2 4 2 3 2 8 2" xfId="20372"/>
    <cellStyle name="Millares 2 4 2 3 2 9 2" xfId="20373"/>
    <cellStyle name="Millares 2 4 2 3 3 9" xfId="20374"/>
    <cellStyle name="Millares 2 4 2 3 3 2 6" xfId="20375"/>
    <cellStyle name="Millares 2 4 2 3 3 2 2 5" xfId="20376"/>
    <cellStyle name="Millares 2 4 2 3 3 2 2 2 4" xfId="20377"/>
    <cellStyle name="Millares 2 4 2 3 3 2 2 2 2 2" xfId="20378"/>
    <cellStyle name="Millares 2 4 2 3 3 2 2 2 3 2" xfId="20379"/>
    <cellStyle name="Millares 2 4 2 3 3 2 2 3 2" xfId="20380"/>
    <cellStyle name="Millares 2 4 2 3 3 2 2 4 2" xfId="20381"/>
    <cellStyle name="Millares 2 4 2 3 3 2 3 4" xfId="20382"/>
    <cellStyle name="Millares 2 4 2 3 3 2 3 2 2" xfId="20383"/>
    <cellStyle name="Millares 2 4 2 3 3 2 3 3 2" xfId="20384"/>
    <cellStyle name="Millares 2 4 2 3 3 2 4 2" xfId="20385"/>
    <cellStyle name="Millares 2 4 2 3 3 2 5 2" xfId="20386"/>
    <cellStyle name="Millares 2 4 2 3 3 3 5" xfId="20387"/>
    <cellStyle name="Millares 2 4 2 3 3 3 2 4" xfId="20388"/>
    <cellStyle name="Millares 2 4 2 3 3 3 2 2 2" xfId="20389"/>
    <cellStyle name="Millares 2 4 2 3 3 3 2 3 2" xfId="20390"/>
    <cellStyle name="Millares 2 4 2 3 3 3 3 2" xfId="20391"/>
    <cellStyle name="Millares 2 4 2 3 3 3 4 2" xfId="20392"/>
    <cellStyle name="Millares 2 4 2 3 3 4 5" xfId="20393"/>
    <cellStyle name="Millares 2 4 2 3 3 4 2 4" xfId="20394"/>
    <cellStyle name="Millares 2 4 2 3 3 4 2 2 2" xfId="20395"/>
    <cellStyle name="Millares 2 4 2 3 3 4 2 3 2" xfId="20396"/>
    <cellStyle name="Millares 2 4 2 3 3 4 3 2" xfId="20397"/>
    <cellStyle name="Millares 2 4 2 3 3 4 4 2" xfId="20398"/>
    <cellStyle name="Millares 2 4 2 3 3 5 5" xfId="20399"/>
    <cellStyle name="Millares 2 4 2 3 3 5 2 4" xfId="20400"/>
    <cellStyle name="Millares 2 4 2 3 3 5 2 2 2" xfId="20401"/>
    <cellStyle name="Millares 2 4 2 3 3 5 2 3 2" xfId="20402"/>
    <cellStyle name="Millares 2 4 2 3 3 5 3 2" xfId="20403"/>
    <cellStyle name="Millares 2 4 2 3 3 5 4 2" xfId="20404"/>
    <cellStyle name="Millares 2 4 2 3 3 6 4" xfId="20405"/>
    <cellStyle name="Millares 2 4 2 3 3 6 2 2" xfId="20406"/>
    <cellStyle name="Millares 2 4 2 3 3 6 3 2" xfId="20407"/>
    <cellStyle name="Millares 2 4 2 3 3 7 2" xfId="20408"/>
    <cellStyle name="Millares 2 4 2 3 3 8 2" xfId="20409"/>
    <cellStyle name="Millares 2 4 2 3 4 6" xfId="20410"/>
    <cellStyle name="Millares 2 4 2 3 4 2 5" xfId="20411"/>
    <cellStyle name="Millares 2 4 2 3 4 2 2 4" xfId="20412"/>
    <cellStyle name="Millares 2 4 2 3 4 2 2 2 2" xfId="20413"/>
    <cellStyle name="Millares 2 4 2 3 4 2 2 3 2" xfId="20414"/>
    <cellStyle name="Millares 2 4 2 3 4 2 3 2" xfId="20415"/>
    <cellStyle name="Millares 2 4 2 3 4 2 4 2" xfId="20416"/>
    <cellStyle name="Millares 2 4 2 3 4 3 4" xfId="20417"/>
    <cellStyle name="Millares 2 4 2 3 4 3 2 2" xfId="20418"/>
    <cellStyle name="Millares 2 4 2 3 4 3 3 2" xfId="20419"/>
    <cellStyle name="Millares 2 4 2 3 4 4 2" xfId="20420"/>
    <cellStyle name="Millares 2 4 2 3 4 5 2" xfId="20421"/>
    <cellStyle name="Millares 2 4 2 3 5 5" xfId="20422"/>
    <cellStyle name="Millares 2 4 2 3 5 2 4" xfId="20423"/>
    <cellStyle name="Millares 2 4 2 3 5 2 2 2" xfId="20424"/>
    <cellStyle name="Millares 2 4 2 3 5 2 3 2" xfId="20425"/>
    <cellStyle name="Millares 2 4 2 3 5 3 2" xfId="20426"/>
    <cellStyle name="Millares 2 4 2 3 5 4 2" xfId="20427"/>
    <cellStyle name="Millares 2 4 2 3 6 5" xfId="20428"/>
    <cellStyle name="Millares 2 4 2 3 6 2 4" xfId="20429"/>
    <cellStyle name="Millares 2 4 2 3 6 2 2 2" xfId="20430"/>
    <cellStyle name="Millares 2 4 2 3 6 2 3 2" xfId="20431"/>
    <cellStyle name="Millares 2 4 2 3 6 3 2" xfId="20432"/>
    <cellStyle name="Millares 2 4 2 3 6 4 2" xfId="20433"/>
    <cellStyle name="Millares 2 4 2 3 7 5" xfId="20434"/>
    <cellStyle name="Millares 2 4 2 3 7 2 4" xfId="20435"/>
    <cellStyle name="Millares 2 4 2 3 7 2 2 2" xfId="20436"/>
    <cellStyle name="Millares 2 4 2 3 7 2 3 2" xfId="20437"/>
    <cellStyle name="Millares 2 4 2 3 7 3 2" xfId="20438"/>
    <cellStyle name="Millares 2 4 2 3 7 4 2" xfId="20439"/>
    <cellStyle name="Millares 2 4 2 3 8 4" xfId="20440"/>
    <cellStyle name="Millares 2 4 2 3 8 2 2" xfId="20441"/>
    <cellStyle name="Millares 2 4 2 3 8 3 2" xfId="20442"/>
    <cellStyle name="Millares 2 4 2 3 9 2" xfId="20443"/>
    <cellStyle name="Millares 2 4 2 4 5" xfId="20444"/>
    <cellStyle name="Millares 2 4 2 4 2 4" xfId="20445"/>
    <cellStyle name="Millares 2 4 2 4 2 2 2" xfId="20446"/>
    <cellStyle name="Millares 2 4 2 4 2 3 2" xfId="20447"/>
    <cellStyle name="Millares 2 4 2 4 3 2" xfId="20448"/>
    <cellStyle name="Millares 2 4 2 4 4 2" xfId="20449"/>
    <cellStyle name="Millares 2 4 2 5 5" xfId="20450"/>
    <cellStyle name="Millares 2 4 2 5 2 4" xfId="20451"/>
    <cellStyle name="Millares 2 4 2 5 2 2 2" xfId="20452"/>
    <cellStyle name="Millares 2 4 2 5 2 3 2" xfId="20453"/>
    <cellStyle name="Millares 2 4 2 5 3 2" xfId="20454"/>
    <cellStyle name="Millares 2 4 2 5 4 2" xfId="20455"/>
    <cellStyle name="Millares 2 4 2 6 5" xfId="20456"/>
    <cellStyle name="Millares 2 4 2 6 2 4" xfId="20457"/>
    <cellStyle name="Millares 2 4 2 6 2 2 2" xfId="20458"/>
    <cellStyle name="Millares 2 4 2 6 2 3 2" xfId="20459"/>
    <cellStyle name="Millares 2 4 2 6 3 2" xfId="20460"/>
    <cellStyle name="Millares 2 4 2 6 4 2" xfId="20461"/>
    <cellStyle name="Millares 2 4 2 7 2" xfId="20462"/>
    <cellStyle name="Millares 2 4 3 10 4" xfId="20463"/>
    <cellStyle name="Millares 2 4 3 10 2 2" xfId="20464"/>
    <cellStyle name="Millares 2 4 3 10 3 2" xfId="20465"/>
    <cellStyle name="Millares 2 4 3 11 2" xfId="20466"/>
    <cellStyle name="Millares 2 4 3 12 2" xfId="20467"/>
    <cellStyle name="Millares 2 4 3 2 11" xfId="20468"/>
    <cellStyle name="Millares 2 4 3 2 10 2" xfId="20469"/>
    <cellStyle name="Millares 2 4 3 2 2 10" xfId="20470"/>
    <cellStyle name="Millares 2 4 3 2 2 2 9" xfId="20471"/>
    <cellStyle name="Millares 2 4 3 2 2 2 2 6" xfId="20472"/>
    <cellStyle name="Millares 2 4 3 2 2 2 2 2 5" xfId="20473"/>
    <cellStyle name="Millares 2 4 3 2 2 2 2 2 2 4" xfId="20474"/>
    <cellStyle name="Millares 2 4 3 2 2 2 2 2 2 2 2" xfId="20475"/>
    <cellStyle name="Millares 2 4 3 2 2 2 2 2 2 3 2" xfId="20476"/>
    <cellStyle name="Millares 2 4 3 2 2 2 2 2 3 2" xfId="20477"/>
    <cellStyle name="Millares 2 4 3 2 2 2 2 2 4 2" xfId="20478"/>
    <cellStyle name="Millares 2 4 3 2 2 2 2 3 4" xfId="20479"/>
    <cellStyle name="Millares 2 4 3 2 2 2 2 3 2 2" xfId="20480"/>
    <cellStyle name="Millares 2 4 3 2 2 2 2 3 3 2" xfId="20481"/>
    <cellStyle name="Millares 2 4 3 2 2 2 2 4 2" xfId="20482"/>
    <cellStyle name="Millares 2 4 3 2 2 2 2 5 2" xfId="20483"/>
    <cellStyle name="Millares 2 4 3 2 2 2 3 5" xfId="20484"/>
    <cellStyle name="Millares 2 4 3 2 2 2 3 2 4" xfId="20485"/>
    <cellStyle name="Millares 2 4 3 2 2 2 3 2 2 2" xfId="20486"/>
    <cellStyle name="Millares 2 4 3 2 2 2 3 2 3 2" xfId="20487"/>
    <cellStyle name="Millares 2 4 3 2 2 2 3 3 2" xfId="20488"/>
    <cellStyle name="Millares 2 4 3 2 2 2 3 4 2" xfId="20489"/>
    <cellStyle name="Millares 2 4 3 2 2 2 4 5" xfId="20490"/>
    <cellStyle name="Millares 2 4 3 2 2 2 4 2 4" xfId="20491"/>
    <cellStyle name="Millares 2 4 3 2 2 2 4 2 2 2" xfId="20492"/>
    <cellStyle name="Millares 2 4 3 2 2 2 4 2 3 2" xfId="20493"/>
    <cellStyle name="Millares 2 4 3 2 2 2 4 3 2" xfId="20494"/>
    <cellStyle name="Millares 2 4 3 2 2 2 4 4 2" xfId="20495"/>
    <cellStyle name="Millares 2 4 3 2 2 2 5 5" xfId="20496"/>
    <cellStyle name="Millares 2 4 3 2 2 2 5 2 4" xfId="20497"/>
    <cellStyle name="Millares 2 4 3 2 2 2 5 2 2 2" xfId="20498"/>
    <cellStyle name="Millares 2 4 3 2 2 2 5 2 3 2" xfId="20499"/>
    <cellStyle name="Millares 2 4 3 2 2 2 5 3 2" xfId="20500"/>
    <cellStyle name="Millares 2 4 3 2 2 2 5 4 2" xfId="20501"/>
    <cellStyle name="Millares 2 4 3 2 2 2 6 4" xfId="20502"/>
    <cellStyle name="Millares 2 4 3 2 2 2 6 2 2" xfId="20503"/>
    <cellStyle name="Millares 2 4 3 2 2 2 6 3 2" xfId="20504"/>
    <cellStyle name="Millares 2 4 3 2 2 2 7 2" xfId="20505"/>
    <cellStyle name="Millares 2 4 3 2 2 2 8 2" xfId="20506"/>
    <cellStyle name="Millares 2 4 3 2 2 3 6" xfId="20507"/>
    <cellStyle name="Millares 2 4 3 2 2 3 2 5" xfId="20508"/>
    <cellStyle name="Millares 2 4 3 2 2 3 2 2 4" xfId="20509"/>
    <cellStyle name="Millares 2 4 3 2 2 3 2 2 2 2" xfId="20510"/>
    <cellStyle name="Millares 2 4 3 2 2 3 2 2 3 2" xfId="20511"/>
    <cellStyle name="Millares 2 4 3 2 2 3 2 3 2" xfId="20512"/>
    <cellStyle name="Millares 2 4 3 2 2 3 2 4 2" xfId="20513"/>
    <cellStyle name="Millares 2 4 3 2 2 3 3 4" xfId="20514"/>
    <cellStyle name="Millares 2 4 3 2 2 3 3 2 2" xfId="20515"/>
    <cellStyle name="Millares 2 4 3 2 2 3 3 3 2" xfId="20516"/>
    <cellStyle name="Millares 2 4 3 2 2 3 4 2" xfId="20517"/>
    <cellStyle name="Millares 2 4 3 2 2 3 5 2" xfId="20518"/>
    <cellStyle name="Millares 2 4 3 2 2 4 5" xfId="20519"/>
    <cellStyle name="Millares 2 4 3 2 2 4 2 4" xfId="20520"/>
    <cellStyle name="Millares 2 4 3 2 2 4 2 2 2" xfId="20521"/>
    <cellStyle name="Millares 2 4 3 2 2 4 2 3 2" xfId="20522"/>
    <cellStyle name="Millares 2 4 3 2 2 4 3 2" xfId="20523"/>
    <cellStyle name="Millares 2 4 3 2 2 4 4 2" xfId="20524"/>
    <cellStyle name="Millares 2 4 3 2 2 5 5" xfId="20525"/>
    <cellStyle name="Millares 2 4 3 2 2 5 2 4" xfId="20526"/>
    <cellStyle name="Millares 2 4 3 2 2 5 2 2 2" xfId="20527"/>
    <cellStyle name="Millares 2 4 3 2 2 5 2 3 2" xfId="20528"/>
    <cellStyle name="Millares 2 4 3 2 2 5 3 2" xfId="20529"/>
    <cellStyle name="Millares 2 4 3 2 2 5 4 2" xfId="20530"/>
    <cellStyle name="Millares 2 4 3 2 2 6 5" xfId="20531"/>
    <cellStyle name="Millares 2 4 3 2 2 6 2 4" xfId="20532"/>
    <cellStyle name="Millares 2 4 3 2 2 6 2 2 2" xfId="20533"/>
    <cellStyle name="Millares 2 4 3 2 2 6 2 3 2" xfId="20534"/>
    <cellStyle name="Millares 2 4 3 2 2 6 3 2" xfId="20535"/>
    <cellStyle name="Millares 2 4 3 2 2 6 4 2" xfId="20536"/>
    <cellStyle name="Millares 2 4 3 2 2 7 4" xfId="20537"/>
    <cellStyle name="Millares 2 4 3 2 2 7 2 2" xfId="20538"/>
    <cellStyle name="Millares 2 4 3 2 2 7 3 2" xfId="20539"/>
    <cellStyle name="Millares 2 4 3 2 2 8 2" xfId="20540"/>
    <cellStyle name="Millares 2 4 3 2 2 9 2" xfId="20541"/>
    <cellStyle name="Millares 2 4 3 2 3 9" xfId="20542"/>
    <cellStyle name="Millares 2 4 3 2 3 2 6" xfId="20543"/>
    <cellStyle name="Millares 2 4 3 2 3 2 2 5" xfId="20544"/>
    <cellStyle name="Millares 2 4 3 2 3 2 2 2 4" xfId="20545"/>
    <cellStyle name="Millares 2 4 3 2 3 2 2 2 2 2" xfId="20546"/>
    <cellStyle name="Millares 2 4 3 2 3 2 2 2 3 2" xfId="20547"/>
    <cellStyle name="Millares 2 4 3 2 3 2 2 3 2" xfId="20548"/>
    <cellStyle name="Millares 2 4 3 2 3 2 2 4 2" xfId="20549"/>
    <cellStyle name="Millares 2 4 3 2 3 2 3 4" xfId="20550"/>
    <cellStyle name="Millares 2 4 3 2 3 2 3 2 2" xfId="20551"/>
    <cellStyle name="Millares 2 4 3 2 3 2 3 3 2" xfId="20552"/>
    <cellStyle name="Millares 2 4 3 2 3 2 4 2" xfId="20553"/>
    <cellStyle name="Millares 2 4 3 2 3 2 5 2" xfId="20554"/>
    <cellStyle name="Millares 2 4 3 2 3 3 5" xfId="20555"/>
    <cellStyle name="Millares 2 4 3 2 3 3 2 4" xfId="20556"/>
    <cellStyle name="Millares 2 4 3 2 3 3 2 2 2" xfId="20557"/>
    <cellStyle name="Millares 2 4 3 2 3 3 2 3 2" xfId="20558"/>
    <cellStyle name="Millares 2 4 3 2 3 3 3 2" xfId="20559"/>
    <cellStyle name="Millares 2 4 3 2 3 3 4 2" xfId="20560"/>
    <cellStyle name="Millares 2 4 3 2 3 4 5" xfId="20561"/>
    <cellStyle name="Millares 2 4 3 2 3 4 2 4" xfId="20562"/>
    <cellStyle name="Millares 2 4 3 2 3 4 2 2 2" xfId="20563"/>
    <cellStyle name="Millares 2 4 3 2 3 4 2 3 2" xfId="20564"/>
    <cellStyle name="Millares 2 4 3 2 3 4 3 2" xfId="20565"/>
    <cellStyle name="Millares 2 4 3 2 3 4 4 2" xfId="20566"/>
    <cellStyle name="Millares 2 4 3 2 3 5 5" xfId="20567"/>
    <cellStyle name="Millares 2 4 3 2 3 5 2 4" xfId="20568"/>
    <cellStyle name="Millares 2 4 3 2 3 5 2 2 2" xfId="20569"/>
    <cellStyle name="Millares 2 4 3 2 3 5 2 3 2" xfId="20570"/>
    <cellStyle name="Millares 2 4 3 2 3 5 3 2" xfId="20571"/>
    <cellStyle name="Millares 2 4 3 2 3 5 4 2" xfId="20572"/>
    <cellStyle name="Millares 2 4 3 2 3 6 4" xfId="20573"/>
    <cellStyle name="Millares 2 4 3 2 3 6 2 2" xfId="20574"/>
    <cellStyle name="Millares 2 4 3 2 3 6 3 2" xfId="20575"/>
    <cellStyle name="Millares 2 4 3 2 3 7 2" xfId="20576"/>
    <cellStyle name="Millares 2 4 3 2 3 8 2" xfId="20577"/>
    <cellStyle name="Millares 2 4 3 2 4 6" xfId="20578"/>
    <cellStyle name="Millares 2 4 3 2 4 2 5" xfId="20579"/>
    <cellStyle name="Millares 2 4 3 2 4 2 2 4" xfId="20580"/>
    <cellStyle name="Millares 2 4 3 2 4 2 2 2 2" xfId="20581"/>
    <cellStyle name="Millares 2 4 3 2 4 2 2 3 2" xfId="20582"/>
    <cellStyle name="Millares 2 4 3 2 4 2 3 2" xfId="20583"/>
    <cellStyle name="Millares 2 4 3 2 4 2 4 2" xfId="20584"/>
    <cellStyle name="Millares 2 4 3 2 4 3 4" xfId="20585"/>
    <cellStyle name="Millares 2 4 3 2 4 3 2 2" xfId="20586"/>
    <cellStyle name="Millares 2 4 3 2 4 3 3 2" xfId="20587"/>
    <cellStyle name="Millares 2 4 3 2 4 4 2" xfId="20588"/>
    <cellStyle name="Millares 2 4 3 2 4 5 2" xfId="20589"/>
    <cellStyle name="Millares 2 4 3 2 5 5" xfId="20590"/>
    <cellStyle name="Millares 2 4 3 2 5 2 4" xfId="20591"/>
    <cellStyle name="Millares 2 4 3 2 5 2 2 2" xfId="20592"/>
    <cellStyle name="Millares 2 4 3 2 5 2 3 2" xfId="20593"/>
    <cellStyle name="Millares 2 4 3 2 5 3 2" xfId="20594"/>
    <cellStyle name="Millares 2 4 3 2 5 4 2" xfId="20595"/>
    <cellStyle name="Millares 2 4 3 2 6 5" xfId="20596"/>
    <cellStyle name="Millares 2 4 3 2 6 2 4" xfId="20597"/>
    <cellStyle name="Millares 2 4 3 2 6 2 2 2" xfId="20598"/>
    <cellStyle name="Millares 2 4 3 2 6 2 3 2" xfId="20599"/>
    <cellStyle name="Millares 2 4 3 2 6 3 2" xfId="20600"/>
    <cellStyle name="Millares 2 4 3 2 6 4 2" xfId="20601"/>
    <cellStyle name="Millares 2 4 3 2 7 5" xfId="20602"/>
    <cellStyle name="Millares 2 4 3 2 7 2 4" xfId="20603"/>
    <cellStyle name="Millares 2 4 3 2 7 2 2 2" xfId="20604"/>
    <cellStyle name="Millares 2 4 3 2 7 2 3 2" xfId="20605"/>
    <cellStyle name="Millares 2 4 3 2 7 3 2" xfId="20606"/>
    <cellStyle name="Millares 2 4 3 2 7 4 2" xfId="20607"/>
    <cellStyle name="Millares 2 4 3 2 8 4" xfId="20608"/>
    <cellStyle name="Millares 2 4 3 2 8 2 2" xfId="20609"/>
    <cellStyle name="Millares 2 4 3 2 8 3 2" xfId="20610"/>
    <cellStyle name="Millares 2 4 3 2 9 2" xfId="20611"/>
    <cellStyle name="Millares 2 4 3 3 10" xfId="20612"/>
    <cellStyle name="Millares 2 4 3 3 2 9" xfId="20613"/>
    <cellStyle name="Millares 2 4 3 3 2 2 6" xfId="20614"/>
    <cellStyle name="Millares 2 4 3 3 2 2 2 5" xfId="20615"/>
    <cellStyle name="Millares 2 4 3 3 2 2 2 2 4" xfId="20616"/>
    <cellStyle name="Millares 2 4 3 3 2 2 2 2 2 2" xfId="20617"/>
    <cellStyle name="Millares 2 4 3 3 2 2 2 2 3 2" xfId="20618"/>
    <cellStyle name="Millares 2 4 3 3 2 2 2 3 2" xfId="20619"/>
    <cellStyle name="Millares 2 4 3 3 2 2 2 4 2" xfId="20620"/>
    <cellStyle name="Millares 2 4 3 3 2 2 3 4" xfId="20621"/>
    <cellStyle name="Millares 2 4 3 3 2 2 3 2 2" xfId="20622"/>
    <cellStyle name="Millares 2 4 3 3 2 2 3 3 2" xfId="20623"/>
    <cellStyle name="Millares 2 4 3 3 2 2 4 2" xfId="20624"/>
    <cellStyle name="Millares 2 4 3 3 2 2 5 2" xfId="20625"/>
    <cellStyle name="Millares 2 4 3 3 2 3 5" xfId="20626"/>
    <cellStyle name="Millares 2 4 3 3 2 3 2 4" xfId="20627"/>
    <cellStyle name="Millares 2 4 3 3 2 3 2 2 2" xfId="20628"/>
    <cellStyle name="Millares 2 4 3 3 2 3 2 3 2" xfId="20629"/>
    <cellStyle name="Millares 2 4 3 3 2 3 3 2" xfId="20630"/>
    <cellStyle name="Millares 2 4 3 3 2 3 4 2" xfId="20631"/>
    <cellStyle name="Millares 2 4 3 3 2 4 5" xfId="20632"/>
    <cellStyle name="Millares 2 4 3 3 2 4 2 4" xfId="20633"/>
    <cellStyle name="Millares 2 4 3 3 2 4 2 2 2" xfId="20634"/>
    <cellStyle name="Millares 2 4 3 3 2 4 2 3 2" xfId="20635"/>
    <cellStyle name="Millares 2 4 3 3 2 4 3 2" xfId="20636"/>
    <cellStyle name="Millares 2 4 3 3 2 4 4 2" xfId="20637"/>
    <cellStyle name="Millares 2 4 3 3 2 5 5" xfId="20638"/>
    <cellStyle name="Millares 2 4 3 3 2 5 2 4" xfId="20639"/>
    <cellStyle name="Millares 2 4 3 3 2 5 2 2 2" xfId="20640"/>
    <cellStyle name="Millares 2 4 3 3 2 5 2 3 2" xfId="20641"/>
    <cellStyle name="Millares 2 4 3 3 2 5 3 2" xfId="20642"/>
    <cellStyle name="Millares 2 4 3 3 2 5 4 2" xfId="20643"/>
    <cellStyle name="Millares 2 4 3 3 2 6 4" xfId="20644"/>
    <cellStyle name="Millares 2 4 3 3 2 6 2 2" xfId="20645"/>
    <cellStyle name="Millares 2 4 3 3 2 6 3 2" xfId="20646"/>
    <cellStyle name="Millares 2 4 3 3 2 7 2" xfId="20647"/>
    <cellStyle name="Millares 2 4 3 3 2 8 2" xfId="20648"/>
    <cellStyle name="Millares 2 4 3 3 3 6" xfId="20649"/>
    <cellStyle name="Millares 2 4 3 3 3 2 5" xfId="20650"/>
    <cellStyle name="Millares 2 4 3 3 3 2 2 4" xfId="20651"/>
    <cellStyle name="Millares 2 4 3 3 3 2 2 2 2" xfId="20652"/>
    <cellStyle name="Millares 2 4 3 3 3 2 2 3 2" xfId="20653"/>
    <cellStyle name="Millares 2 4 3 3 3 2 3 2" xfId="20654"/>
    <cellStyle name="Millares 2 4 3 3 3 2 4 2" xfId="20655"/>
    <cellStyle name="Millares 2 4 3 3 3 3 4" xfId="20656"/>
    <cellStyle name="Millares 2 4 3 3 3 3 2 2" xfId="20657"/>
    <cellStyle name="Millares 2 4 3 3 3 3 3 2" xfId="20658"/>
    <cellStyle name="Millares 2 4 3 3 3 4 2" xfId="20659"/>
    <cellStyle name="Millares 2 4 3 3 3 5 2" xfId="20660"/>
    <cellStyle name="Millares 2 4 3 3 4 5" xfId="20661"/>
    <cellStyle name="Millares 2 4 3 3 4 2 4" xfId="20662"/>
    <cellStyle name="Millares 2 4 3 3 4 2 2 2" xfId="20663"/>
    <cellStyle name="Millares 2 4 3 3 4 2 3 2" xfId="20664"/>
    <cellStyle name="Millares 2 4 3 3 4 3 2" xfId="20665"/>
    <cellStyle name="Millares 2 4 3 3 4 4 2" xfId="20666"/>
    <cellStyle name="Millares 2 4 3 3 5 5" xfId="20667"/>
    <cellStyle name="Millares 2 4 3 3 5 2 4" xfId="20668"/>
    <cellStyle name="Millares 2 4 3 3 5 2 2 2" xfId="20669"/>
    <cellStyle name="Millares 2 4 3 3 5 2 3 2" xfId="20670"/>
    <cellStyle name="Millares 2 4 3 3 5 3 2" xfId="20671"/>
    <cellStyle name="Millares 2 4 3 3 5 4 2" xfId="20672"/>
    <cellStyle name="Millares 2 4 3 3 6 5" xfId="20673"/>
    <cellStyle name="Millares 2 4 3 3 6 2 4" xfId="20674"/>
    <cellStyle name="Millares 2 4 3 3 6 2 2 2" xfId="20675"/>
    <cellStyle name="Millares 2 4 3 3 6 2 3 2" xfId="20676"/>
    <cellStyle name="Millares 2 4 3 3 6 3 2" xfId="20677"/>
    <cellStyle name="Millares 2 4 3 3 6 4 2" xfId="20678"/>
    <cellStyle name="Millares 2 4 3 3 7 4" xfId="20679"/>
    <cellStyle name="Millares 2 4 3 3 7 2 2" xfId="20680"/>
    <cellStyle name="Millares 2 4 3 3 7 3 2" xfId="20681"/>
    <cellStyle name="Millares 2 4 3 3 8 2" xfId="20682"/>
    <cellStyle name="Millares 2 4 3 3 9 2" xfId="20683"/>
    <cellStyle name="Millares 2 4 3 4 10" xfId="20684"/>
    <cellStyle name="Millares 2 4 3 4 2 9" xfId="20685"/>
    <cellStyle name="Millares 2 4 3 4 2 2 6" xfId="20686"/>
    <cellStyle name="Millares 2 4 3 4 2 2 2 5" xfId="20687"/>
    <cellStyle name="Millares 2 4 3 4 2 2 2 2 4" xfId="20688"/>
    <cellStyle name="Millares 2 4 3 4 2 2 2 2 2 2" xfId="20689"/>
    <cellStyle name="Millares 2 4 3 4 2 2 2 2 3 2" xfId="20690"/>
    <cellStyle name="Millares 2 4 3 4 2 2 2 3 2" xfId="20691"/>
    <cellStyle name="Millares 2 4 3 4 2 2 2 4 2" xfId="20692"/>
    <cellStyle name="Millares 2 4 3 4 2 2 3 4" xfId="20693"/>
    <cellStyle name="Millares 2 4 3 4 2 2 3 2 2" xfId="20694"/>
    <cellStyle name="Millares 2 4 3 4 2 2 3 3 2" xfId="20695"/>
    <cellStyle name="Millares 2 4 3 4 2 2 4 2" xfId="20696"/>
    <cellStyle name="Millares 2 4 3 4 2 2 5 2" xfId="20697"/>
    <cellStyle name="Millares 2 4 3 4 2 3 5" xfId="20698"/>
    <cellStyle name="Millares 2 4 3 4 2 3 2 4" xfId="20699"/>
    <cellStyle name="Millares 2 4 3 4 2 3 2 2 2" xfId="20700"/>
    <cellStyle name="Millares 2 4 3 4 2 3 2 3 2" xfId="20701"/>
    <cellStyle name="Millares 2 4 3 4 2 3 3 2" xfId="20702"/>
    <cellStyle name="Millares 2 4 3 4 2 3 4 2" xfId="20703"/>
    <cellStyle name="Millares 2 4 3 4 2 4 5" xfId="20704"/>
    <cellStyle name="Millares 2 4 3 4 2 4 2 4" xfId="20705"/>
    <cellStyle name="Millares 2 4 3 4 2 4 2 2 2" xfId="20706"/>
    <cellStyle name="Millares 2 4 3 4 2 4 2 3 2" xfId="20707"/>
    <cellStyle name="Millares 2 4 3 4 2 4 3 2" xfId="20708"/>
    <cellStyle name="Millares 2 4 3 4 2 4 4 2" xfId="20709"/>
    <cellStyle name="Millares 2 4 3 4 2 5 5" xfId="20710"/>
    <cellStyle name="Millares 2 4 3 4 2 5 2 4" xfId="20711"/>
    <cellStyle name="Millares 2 4 3 4 2 5 2 2 2" xfId="20712"/>
    <cellStyle name="Millares 2 4 3 4 2 5 2 3 2" xfId="20713"/>
    <cellStyle name="Millares 2 4 3 4 2 5 3 2" xfId="20714"/>
    <cellStyle name="Millares 2 4 3 4 2 5 4 2" xfId="20715"/>
    <cellStyle name="Millares 2 4 3 4 2 6 4" xfId="20716"/>
    <cellStyle name="Millares 2 4 3 4 2 6 2 2" xfId="20717"/>
    <cellStyle name="Millares 2 4 3 4 2 6 3 2" xfId="20718"/>
    <cellStyle name="Millares 2 4 3 4 2 7 2" xfId="20719"/>
    <cellStyle name="Millares 2 4 3 4 2 8 2" xfId="20720"/>
    <cellStyle name="Millares 2 4 3 4 3 6" xfId="20721"/>
    <cellStyle name="Millares 2 4 3 4 3 2 5" xfId="20722"/>
    <cellStyle name="Millares 2 4 3 4 3 2 2 4" xfId="20723"/>
    <cellStyle name="Millares 2 4 3 4 3 2 2 2 2" xfId="20724"/>
    <cellStyle name="Millares 2 4 3 4 3 2 2 3 2" xfId="20725"/>
    <cellStyle name="Millares 2 4 3 4 3 2 3 2" xfId="20726"/>
    <cellStyle name="Millares 2 4 3 4 3 2 4 2" xfId="20727"/>
    <cellStyle name="Millares 2 4 3 4 3 3 4" xfId="20728"/>
    <cellStyle name="Millares 2 4 3 4 3 3 2 2" xfId="20729"/>
    <cellStyle name="Millares 2 4 3 4 3 3 3 2" xfId="20730"/>
    <cellStyle name="Millares 2 4 3 4 3 4 2" xfId="20731"/>
    <cellStyle name="Millares 2 4 3 4 3 5 2" xfId="20732"/>
    <cellStyle name="Millares 2 4 3 4 4 5" xfId="20733"/>
    <cellStyle name="Millares 2 4 3 4 4 2 4" xfId="20734"/>
    <cellStyle name="Millares 2 4 3 4 4 2 2 2" xfId="20735"/>
    <cellStyle name="Millares 2 4 3 4 4 2 3 2" xfId="20736"/>
    <cellStyle name="Millares 2 4 3 4 4 3 2" xfId="20737"/>
    <cellStyle name="Millares 2 4 3 4 4 4 2" xfId="20738"/>
    <cellStyle name="Millares 2 4 3 4 5 5" xfId="20739"/>
    <cellStyle name="Millares 2 4 3 4 5 2 4" xfId="20740"/>
    <cellStyle name="Millares 2 4 3 4 5 2 2 2" xfId="20741"/>
    <cellStyle name="Millares 2 4 3 4 5 2 3 2" xfId="20742"/>
    <cellStyle name="Millares 2 4 3 4 5 3 2" xfId="20743"/>
    <cellStyle name="Millares 2 4 3 4 5 4 2" xfId="20744"/>
    <cellStyle name="Millares 2 4 3 4 6 5" xfId="20745"/>
    <cellStyle name="Millares 2 4 3 4 6 2 4" xfId="20746"/>
    <cellStyle name="Millares 2 4 3 4 6 2 2 2" xfId="20747"/>
    <cellStyle name="Millares 2 4 3 4 6 2 3 2" xfId="20748"/>
    <cellStyle name="Millares 2 4 3 4 6 3 2" xfId="20749"/>
    <cellStyle name="Millares 2 4 3 4 6 4 2" xfId="20750"/>
    <cellStyle name="Millares 2 4 3 4 7 4" xfId="20751"/>
    <cellStyle name="Millares 2 4 3 4 7 2 2" xfId="20752"/>
    <cellStyle name="Millares 2 4 3 4 7 3 2" xfId="20753"/>
    <cellStyle name="Millares 2 4 3 4 8 2" xfId="20754"/>
    <cellStyle name="Millares 2 4 3 4 9 2" xfId="20755"/>
    <cellStyle name="Millares 2 4 3 5 9" xfId="20756"/>
    <cellStyle name="Millares 2 4 3 5 2 6" xfId="20757"/>
    <cellStyle name="Millares 2 4 3 5 2 2 5" xfId="20758"/>
    <cellStyle name="Millares 2 4 3 5 2 2 2 4" xfId="20759"/>
    <cellStyle name="Millares 2 4 3 5 2 2 2 2 2" xfId="20760"/>
    <cellStyle name="Millares 2 4 3 5 2 2 2 3 2" xfId="20761"/>
    <cellStyle name="Millares 2 4 3 5 2 2 3 2" xfId="20762"/>
    <cellStyle name="Millares 2 4 3 5 2 2 4 2" xfId="20763"/>
    <cellStyle name="Millares 2 4 3 5 2 3 4" xfId="20764"/>
    <cellStyle name="Millares 2 4 3 5 2 3 2 2" xfId="20765"/>
    <cellStyle name="Millares 2 4 3 5 2 3 3 2" xfId="20766"/>
    <cellStyle name="Millares 2 4 3 5 2 4 2" xfId="20767"/>
    <cellStyle name="Millares 2 4 3 5 2 5 2" xfId="20768"/>
    <cellStyle name="Millares 2 4 3 5 3 5" xfId="20769"/>
    <cellStyle name="Millares 2 4 3 5 3 2 4" xfId="20770"/>
    <cellStyle name="Millares 2 4 3 5 3 2 2 2" xfId="20771"/>
    <cellStyle name="Millares 2 4 3 5 3 2 3 2" xfId="20772"/>
    <cellStyle name="Millares 2 4 3 5 3 3 2" xfId="20773"/>
    <cellStyle name="Millares 2 4 3 5 3 4 2" xfId="20774"/>
    <cellStyle name="Millares 2 4 3 5 4 5" xfId="20775"/>
    <cellStyle name="Millares 2 4 3 5 4 2 4" xfId="20776"/>
    <cellStyle name="Millares 2 4 3 5 4 2 2 2" xfId="20777"/>
    <cellStyle name="Millares 2 4 3 5 4 2 3 2" xfId="20778"/>
    <cellStyle name="Millares 2 4 3 5 4 3 2" xfId="20779"/>
    <cellStyle name="Millares 2 4 3 5 4 4 2" xfId="20780"/>
    <cellStyle name="Millares 2 4 3 5 5 5" xfId="20781"/>
    <cellStyle name="Millares 2 4 3 5 5 2 4" xfId="20782"/>
    <cellStyle name="Millares 2 4 3 5 5 2 2 2" xfId="20783"/>
    <cellStyle name="Millares 2 4 3 5 5 2 3 2" xfId="20784"/>
    <cellStyle name="Millares 2 4 3 5 5 3 2" xfId="20785"/>
    <cellStyle name="Millares 2 4 3 5 5 4 2" xfId="20786"/>
    <cellStyle name="Millares 2 4 3 5 6 4" xfId="20787"/>
    <cellStyle name="Millares 2 4 3 5 6 2 2" xfId="20788"/>
    <cellStyle name="Millares 2 4 3 5 6 3 2" xfId="20789"/>
    <cellStyle name="Millares 2 4 3 5 7 2" xfId="20790"/>
    <cellStyle name="Millares 2 4 3 5 8 2" xfId="20791"/>
    <cellStyle name="Millares 2 4 3 6 6" xfId="20792"/>
    <cellStyle name="Millares 2 4 3 6 2 5" xfId="20793"/>
    <cellStyle name="Millares 2 4 3 6 2 2 4" xfId="20794"/>
    <cellStyle name="Millares 2 4 3 6 2 2 2 2" xfId="20795"/>
    <cellStyle name="Millares 2 4 3 6 2 2 3 2" xfId="20796"/>
    <cellStyle name="Millares 2 4 3 6 2 3 2" xfId="20797"/>
    <cellStyle name="Millares 2 4 3 6 2 4 2" xfId="20798"/>
    <cellStyle name="Millares 2 4 3 6 3 4" xfId="20799"/>
    <cellStyle name="Millares 2 4 3 6 3 2 2" xfId="20800"/>
    <cellStyle name="Millares 2 4 3 6 3 3 2" xfId="20801"/>
    <cellStyle name="Millares 2 4 3 6 4 2" xfId="20802"/>
    <cellStyle name="Millares 2 4 3 6 5 2" xfId="20803"/>
    <cellStyle name="Millares 2 4 3 7 5" xfId="20804"/>
    <cellStyle name="Millares 2 4 3 7 2 4" xfId="20805"/>
    <cellStyle name="Millares 2 4 3 7 2 2 2" xfId="20806"/>
    <cellStyle name="Millares 2 4 3 7 2 3 2" xfId="20807"/>
    <cellStyle name="Millares 2 4 3 7 3 2" xfId="20808"/>
    <cellStyle name="Millares 2 4 3 7 4 2" xfId="20809"/>
    <cellStyle name="Millares 2 4 3 8 5" xfId="20810"/>
    <cellStyle name="Millares 2 4 3 8 2 4" xfId="20811"/>
    <cellStyle name="Millares 2 4 3 8 2 2 2" xfId="20812"/>
    <cellStyle name="Millares 2 4 3 8 2 3 2" xfId="20813"/>
    <cellStyle name="Millares 2 4 3 8 3 2" xfId="20814"/>
    <cellStyle name="Millares 2 4 3 8 4 2" xfId="20815"/>
    <cellStyle name="Millares 2 4 3 9 5" xfId="20816"/>
    <cellStyle name="Millares 2 4 3 9 2 4" xfId="20817"/>
    <cellStyle name="Millares 2 4 3 9 2 2 2" xfId="20818"/>
    <cellStyle name="Millares 2 4 3 9 2 3 2" xfId="20819"/>
    <cellStyle name="Millares 2 4 3 9 3 2" xfId="20820"/>
    <cellStyle name="Millares 2 4 3 9 4 2" xfId="20821"/>
    <cellStyle name="Millares 2 4 4 5" xfId="20822"/>
    <cellStyle name="Millares 2 4 4 2 10" xfId="20823"/>
    <cellStyle name="Millares 2 4 4 2 2 9" xfId="20824"/>
    <cellStyle name="Millares 2 4 4 2 2 2 6" xfId="20825"/>
    <cellStyle name="Millares 2 4 4 2 2 2 2 5" xfId="20826"/>
    <cellStyle name="Millares 2 4 4 2 2 2 2 2 4" xfId="20827"/>
    <cellStyle name="Millares 2 4 4 2 2 2 2 2 2 2" xfId="20828"/>
    <cellStyle name="Millares 2 4 4 2 2 2 2 2 3 2" xfId="20829"/>
    <cellStyle name="Millares 2 4 4 2 2 2 2 3 2" xfId="20830"/>
    <cellStyle name="Millares 2 4 4 2 2 2 2 4 2" xfId="20831"/>
    <cellStyle name="Millares 2 4 4 2 2 2 3 4" xfId="20832"/>
    <cellStyle name="Millares 2 4 4 2 2 2 3 2 2" xfId="20833"/>
    <cellStyle name="Millares 2 4 4 2 2 2 3 3 2" xfId="20834"/>
    <cellStyle name="Millares 2 4 4 2 2 2 4 2" xfId="20835"/>
    <cellStyle name="Millares 2 4 4 2 2 2 5 2" xfId="20836"/>
    <cellStyle name="Millares 2 4 4 2 2 3 5" xfId="20837"/>
    <cellStyle name="Millares 2 4 4 2 2 3 2 4" xfId="20838"/>
    <cellStyle name="Millares 2 4 4 2 2 3 2 2 2" xfId="20839"/>
    <cellStyle name="Millares 2 4 4 2 2 3 2 3 2" xfId="20840"/>
    <cellStyle name="Millares 2 4 4 2 2 3 3 2" xfId="20841"/>
    <cellStyle name="Millares 2 4 4 2 2 3 4 2" xfId="20842"/>
    <cellStyle name="Millares 2 4 4 2 2 4 5" xfId="20843"/>
    <cellStyle name="Millares 2 4 4 2 2 4 2 4" xfId="20844"/>
    <cellStyle name="Millares 2 4 4 2 2 4 2 2 2" xfId="20845"/>
    <cellStyle name="Millares 2 4 4 2 2 4 2 3 2" xfId="20846"/>
    <cellStyle name="Millares 2 4 4 2 2 4 3 2" xfId="20847"/>
    <cellStyle name="Millares 2 4 4 2 2 4 4 2" xfId="20848"/>
    <cellStyle name="Millares 2 4 4 2 2 5 5" xfId="20849"/>
    <cellStyle name="Millares 2 4 4 2 2 5 2 4" xfId="20850"/>
    <cellStyle name="Millares 2 4 4 2 2 5 2 2 2" xfId="20851"/>
    <cellStyle name="Millares 2 4 4 2 2 5 2 3 2" xfId="20852"/>
    <cellStyle name="Millares 2 4 4 2 2 5 3 2" xfId="20853"/>
    <cellStyle name="Millares 2 4 4 2 2 5 4 2" xfId="20854"/>
    <cellStyle name="Millares 2 4 4 2 2 6 4" xfId="20855"/>
    <cellStyle name="Millares 2 4 4 2 2 6 2 2" xfId="20856"/>
    <cellStyle name="Millares 2 4 4 2 2 6 3 2" xfId="20857"/>
    <cellStyle name="Millares 2 4 4 2 2 7 2" xfId="20858"/>
    <cellStyle name="Millares 2 4 4 2 2 8 2" xfId="20859"/>
    <cellStyle name="Millares 2 4 4 2 3 6" xfId="20860"/>
    <cellStyle name="Millares 2 4 4 2 3 2 5" xfId="20861"/>
    <cellStyle name="Millares 2 4 4 2 3 2 2 4" xfId="20862"/>
    <cellStyle name="Millares 2 4 4 2 3 2 2 2 2" xfId="20863"/>
    <cellStyle name="Millares 2 4 4 2 3 2 2 3 2" xfId="20864"/>
    <cellStyle name="Millares 2 4 4 2 3 2 3 2" xfId="20865"/>
    <cellStyle name="Millares 2 4 4 2 3 2 4 2" xfId="20866"/>
    <cellStyle name="Millares 2 4 4 2 3 3 4" xfId="20867"/>
    <cellStyle name="Millares 2 4 4 2 3 3 2 2" xfId="20868"/>
    <cellStyle name="Millares 2 4 4 2 3 3 3 2" xfId="20869"/>
    <cellStyle name="Millares 2 4 4 2 3 4 2" xfId="20870"/>
    <cellStyle name="Millares 2 4 4 2 3 5 2" xfId="20871"/>
    <cellStyle name="Millares 2 4 4 2 4 5" xfId="20872"/>
    <cellStyle name="Millares 2 4 4 2 4 2 4" xfId="20873"/>
    <cellStyle name="Millares 2 4 4 2 4 2 2 2" xfId="20874"/>
    <cellStyle name="Millares 2 4 4 2 4 2 3 2" xfId="20875"/>
    <cellStyle name="Millares 2 4 4 2 4 3 2" xfId="20876"/>
    <cellStyle name="Millares 2 4 4 2 4 4 2" xfId="20877"/>
    <cellStyle name="Millares 2 4 4 2 5 5" xfId="20878"/>
    <cellStyle name="Millares 2 4 4 2 5 2 4" xfId="20879"/>
    <cellStyle name="Millares 2 4 4 2 5 2 2 2" xfId="20880"/>
    <cellStyle name="Millares 2 4 4 2 5 2 3 2" xfId="20881"/>
    <cellStyle name="Millares 2 4 4 2 5 3 2" xfId="20882"/>
    <cellStyle name="Millares 2 4 4 2 5 4 2" xfId="20883"/>
    <cellStyle name="Millares 2 4 4 2 6 5" xfId="20884"/>
    <cellStyle name="Millares 2 4 4 2 6 2 4" xfId="20885"/>
    <cellStyle name="Millares 2 4 4 2 6 2 2 2" xfId="20886"/>
    <cellStyle name="Millares 2 4 4 2 6 2 3 2" xfId="20887"/>
    <cellStyle name="Millares 2 4 4 2 6 3 2" xfId="20888"/>
    <cellStyle name="Millares 2 4 4 2 6 4 2" xfId="20889"/>
    <cellStyle name="Millares 2 4 4 2 7 4" xfId="20890"/>
    <cellStyle name="Millares 2 4 4 2 7 2 2" xfId="20891"/>
    <cellStyle name="Millares 2 4 4 2 7 3 2" xfId="20892"/>
    <cellStyle name="Millares 2 4 4 2 8 2" xfId="20893"/>
    <cellStyle name="Millares 2 4 4 2 9 2" xfId="20894"/>
    <cellStyle name="Millares 2 4 4 3 9" xfId="20895"/>
    <cellStyle name="Millares 2 4 4 3 2 6" xfId="20896"/>
    <cellStyle name="Millares 2 4 4 3 2 2 5" xfId="20897"/>
    <cellStyle name="Millares 2 4 4 3 2 2 2 4" xfId="20898"/>
    <cellStyle name="Millares 2 4 4 3 2 2 2 2 2" xfId="20899"/>
    <cellStyle name="Millares 2 4 4 3 2 2 2 3 2" xfId="20900"/>
    <cellStyle name="Millares 2 4 4 3 2 2 3 2" xfId="20901"/>
    <cellStyle name="Millares 2 4 4 3 2 2 4 2" xfId="20902"/>
    <cellStyle name="Millares 2 4 4 3 2 3 4" xfId="20903"/>
    <cellStyle name="Millares 2 4 4 3 2 3 2 2" xfId="20904"/>
    <cellStyle name="Millares 2 4 4 3 2 3 3 2" xfId="20905"/>
    <cellStyle name="Millares 2 4 4 3 2 4 2" xfId="20906"/>
    <cellStyle name="Millares 2 4 4 3 2 5 2" xfId="20907"/>
    <cellStyle name="Millares 2 4 4 3 3 5" xfId="20908"/>
    <cellStyle name="Millares 2 4 4 3 3 2 4" xfId="20909"/>
    <cellStyle name="Millares 2 4 4 3 3 2 2 2" xfId="20910"/>
    <cellStyle name="Millares 2 4 4 3 3 2 3 2" xfId="20911"/>
    <cellStyle name="Millares 2 4 4 3 3 3 2" xfId="20912"/>
    <cellStyle name="Millares 2 4 4 3 3 4 2" xfId="20913"/>
    <cellStyle name="Millares 2 4 4 3 4 5" xfId="20914"/>
    <cellStyle name="Millares 2 4 4 3 4 2 4" xfId="20915"/>
    <cellStyle name="Millares 2 4 4 3 4 2 2 2" xfId="20916"/>
    <cellStyle name="Millares 2 4 4 3 4 2 3 2" xfId="20917"/>
    <cellStyle name="Millares 2 4 4 3 4 3 2" xfId="20918"/>
    <cellStyle name="Millares 2 4 4 3 4 4 2" xfId="20919"/>
    <cellStyle name="Millares 2 4 4 3 5 5" xfId="20920"/>
    <cellStyle name="Millares 2 4 4 3 5 2 4" xfId="20921"/>
    <cellStyle name="Millares 2 4 4 3 5 2 2 2" xfId="20922"/>
    <cellStyle name="Millares 2 4 4 3 5 2 3 2" xfId="20923"/>
    <cellStyle name="Millares 2 4 4 3 5 3 2" xfId="20924"/>
    <cellStyle name="Millares 2 4 4 3 5 4 2" xfId="20925"/>
    <cellStyle name="Millares 2 4 4 3 6 4" xfId="20926"/>
    <cellStyle name="Millares 2 4 4 3 6 2 2" xfId="20927"/>
    <cellStyle name="Millares 2 4 4 3 6 3 2" xfId="20928"/>
    <cellStyle name="Millares 2 4 4 3 7 2" xfId="20929"/>
    <cellStyle name="Millares 2 4 4 3 8 2" xfId="20930"/>
    <cellStyle name="Millares 2 4 4 4 2" xfId="20931"/>
    <cellStyle name="Millares 2 4 5 5" xfId="20932"/>
    <cellStyle name="Millares 2 4 5 2 4" xfId="20933"/>
    <cellStyle name="Millares 2 4 5 2 2 2" xfId="20934"/>
    <cellStyle name="Millares 2 4 5 2 3 2" xfId="20935"/>
    <cellStyle name="Millares 2 4 5 3 2" xfId="20936"/>
    <cellStyle name="Millares 2 4 5 4 2" xfId="20937"/>
    <cellStyle name="Millares 2 4 6 5" xfId="20938"/>
    <cellStyle name="Millares 2 4 6 2 4" xfId="20939"/>
    <cellStyle name="Millares 2 4 6 2 2 2" xfId="20940"/>
    <cellStyle name="Millares 2 4 6 2 3 2" xfId="20941"/>
    <cellStyle name="Millares 2 4 6 3 2" xfId="20942"/>
    <cellStyle name="Millares 2 4 6 4 2" xfId="20943"/>
    <cellStyle name="Millares 2 4 7 2" xfId="20944"/>
    <cellStyle name="Millares 2 5 2 10 5" xfId="20945"/>
    <cellStyle name="Millares 2 5 2 10 2 4" xfId="20946"/>
    <cellStyle name="Millares 2 5 2 10 2 2 2" xfId="20947"/>
    <cellStyle name="Millares 2 5 2 10 2 3 2" xfId="20948"/>
    <cellStyle name="Millares 2 5 2 10 3 2" xfId="20949"/>
    <cellStyle name="Millares 2 5 2 10 4 2" xfId="20950"/>
    <cellStyle name="Millares 2 5 2 11 5" xfId="20951"/>
    <cellStyle name="Millares 2 5 2 11 2 4" xfId="20952"/>
    <cellStyle name="Millares 2 5 2 11 2 2 2" xfId="20953"/>
    <cellStyle name="Millares 2 5 2 11 2 3 2" xfId="20954"/>
    <cellStyle name="Millares 2 5 2 11 3 2" xfId="20955"/>
    <cellStyle name="Millares 2 5 2 11 4 2" xfId="20956"/>
    <cellStyle name="Millares 2 5 2 12 5" xfId="20957"/>
    <cellStyle name="Millares 2 5 2 12 2 4" xfId="20958"/>
    <cellStyle name="Millares 2 5 2 12 2 2 2" xfId="20959"/>
    <cellStyle name="Millares 2 5 2 12 2 3 2" xfId="20960"/>
    <cellStyle name="Millares 2 5 2 12 3 2" xfId="20961"/>
    <cellStyle name="Millares 2 5 2 12 4 2" xfId="20962"/>
    <cellStyle name="Millares 2 5 2 13 4" xfId="20963"/>
    <cellStyle name="Millares 2 5 2 13 2 2" xfId="20964"/>
    <cellStyle name="Millares 2 5 2 13 3 2" xfId="20965"/>
    <cellStyle name="Millares 2 5 2 14 4" xfId="20966"/>
    <cellStyle name="Millares 2 5 2 14 2 2" xfId="20967"/>
    <cellStyle name="Millares 2 5 2 14 3 2" xfId="20968"/>
    <cellStyle name="Millares 2 5 2 15 2" xfId="20969"/>
    <cellStyle name="Millares 2 5 2 16 2" xfId="20970"/>
    <cellStyle name="Millares 2 5 2 17 2" xfId="20971"/>
    <cellStyle name="Millares 2 5 2 2 11" xfId="20972"/>
    <cellStyle name="Millares 2 5 2 2 10 2" xfId="20973"/>
    <cellStyle name="Millares 2 5 2 2 2 10" xfId="20974"/>
    <cellStyle name="Millares 2 5 2 2 2 2 9" xfId="20975"/>
    <cellStyle name="Millares 2 5 2 2 2 2 2 6" xfId="20976"/>
    <cellStyle name="Millares 2 5 2 2 2 2 2 2 5" xfId="20977"/>
    <cellStyle name="Millares 2 5 2 2 2 2 2 2 2 4" xfId="20978"/>
    <cellStyle name="Millares 2 5 2 2 2 2 2 2 2 2 2" xfId="20979"/>
    <cellStyle name="Millares 2 5 2 2 2 2 2 2 2 3 2" xfId="20980"/>
    <cellStyle name="Millares 2 5 2 2 2 2 2 2 3 2" xfId="20981"/>
    <cellStyle name="Millares 2 5 2 2 2 2 2 2 4 2" xfId="20982"/>
    <cellStyle name="Millares 2 5 2 2 2 2 2 3 4" xfId="20983"/>
    <cellStyle name="Millares 2 5 2 2 2 2 2 3 2 2" xfId="20984"/>
    <cellStyle name="Millares 2 5 2 2 2 2 2 3 3 2" xfId="20985"/>
    <cellStyle name="Millares 2 5 2 2 2 2 2 4 2" xfId="20986"/>
    <cellStyle name="Millares 2 5 2 2 2 2 2 5 2" xfId="20987"/>
    <cellStyle name="Millares 2 5 2 2 2 2 3 5" xfId="20988"/>
    <cellStyle name="Millares 2 5 2 2 2 2 3 2 4" xfId="20989"/>
    <cellStyle name="Millares 2 5 2 2 2 2 3 2 2 2" xfId="20990"/>
    <cellStyle name="Millares 2 5 2 2 2 2 3 2 3 2" xfId="20991"/>
    <cellStyle name="Millares 2 5 2 2 2 2 3 3 2" xfId="20992"/>
    <cellStyle name="Millares 2 5 2 2 2 2 3 4 2" xfId="20993"/>
    <cellStyle name="Millares 2 5 2 2 2 2 4 5" xfId="20994"/>
    <cellStyle name="Millares 2 5 2 2 2 2 4 2 4" xfId="20995"/>
    <cellStyle name="Millares 2 5 2 2 2 2 4 2 2 2" xfId="20996"/>
    <cellStyle name="Millares 2 5 2 2 2 2 4 2 3 2" xfId="20997"/>
    <cellStyle name="Millares 2 5 2 2 2 2 4 3 2" xfId="20998"/>
    <cellStyle name="Millares 2 5 2 2 2 2 4 4 2" xfId="20999"/>
    <cellStyle name="Millares 2 5 2 2 2 2 5 5" xfId="21000"/>
    <cellStyle name="Millares 2 5 2 2 2 2 5 2 4" xfId="21001"/>
    <cellStyle name="Millares 2 5 2 2 2 2 5 2 2 2" xfId="21002"/>
    <cellStyle name="Millares 2 5 2 2 2 2 5 2 3 2" xfId="21003"/>
    <cellStyle name="Millares 2 5 2 2 2 2 5 3 2" xfId="21004"/>
    <cellStyle name="Millares 2 5 2 2 2 2 5 4 2" xfId="21005"/>
    <cellStyle name="Millares 2 5 2 2 2 2 6 4" xfId="21006"/>
    <cellStyle name="Millares 2 5 2 2 2 2 6 2 2" xfId="21007"/>
    <cellStyle name="Millares 2 5 2 2 2 2 6 3 2" xfId="21008"/>
    <cellStyle name="Millares 2 5 2 2 2 2 7 2" xfId="21009"/>
    <cellStyle name="Millares 2 5 2 2 2 2 8 2" xfId="21010"/>
    <cellStyle name="Millares 2 5 2 2 2 3 6" xfId="21011"/>
    <cellStyle name="Millares 2 5 2 2 2 3 2 5" xfId="21012"/>
    <cellStyle name="Millares 2 5 2 2 2 3 2 2 4" xfId="21013"/>
    <cellStyle name="Millares 2 5 2 2 2 3 2 2 2 2" xfId="21014"/>
    <cellStyle name="Millares 2 5 2 2 2 3 2 2 3 2" xfId="21015"/>
    <cellStyle name="Millares 2 5 2 2 2 3 2 3 2" xfId="21016"/>
    <cellStyle name="Millares 2 5 2 2 2 3 2 4 2" xfId="21017"/>
    <cellStyle name="Millares 2 5 2 2 2 3 3 4" xfId="21018"/>
    <cellStyle name="Millares 2 5 2 2 2 3 3 2 2" xfId="21019"/>
    <cellStyle name="Millares 2 5 2 2 2 3 3 3 2" xfId="21020"/>
    <cellStyle name="Millares 2 5 2 2 2 3 4 2" xfId="21021"/>
    <cellStyle name="Millares 2 5 2 2 2 3 5 2" xfId="21022"/>
    <cellStyle name="Millares 2 5 2 2 2 4 5" xfId="21023"/>
    <cellStyle name="Millares 2 5 2 2 2 4 2 4" xfId="21024"/>
    <cellStyle name="Millares 2 5 2 2 2 4 2 2 2" xfId="21025"/>
    <cellStyle name="Millares 2 5 2 2 2 4 2 3 2" xfId="21026"/>
    <cellStyle name="Millares 2 5 2 2 2 4 3 2" xfId="21027"/>
    <cellStyle name="Millares 2 5 2 2 2 4 4 2" xfId="21028"/>
    <cellStyle name="Millares 2 5 2 2 2 5 5" xfId="21029"/>
    <cellStyle name="Millares 2 5 2 2 2 5 2 4" xfId="21030"/>
    <cellStyle name="Millares 2 5 2 2 2 5 2 2 2" xfId="21031"/>
    <cellStyle name="Millares 2 5 2 2 2 5 2 3 2" xfId="21032"/>
    <cellStyle name="Millares 2 5 2 2 2 5 3 2" xfId="21033"/>
    <cellStyle name="Millares 2 5 2 2 2 5 4 2" xfId="21034"/>
    <cellStyle name="Millares 2 5 2 2 2 6 5" xfId="21035"/>
    <cellStyle name="Millares 2 5 2 2 2 6 2 4" xfId="21036"/>
    <cellStyle name="Millares 2 5 2 2 2 6 2 2 2" xfId="21037"/>
    <cellStyle name="Millares 2 5 2 2 2 6 2 3 2" xfId="21038"/>
    <cellStyle name="Millares 2 5 2 2 2 6 3 2" xfId="21039"/>
    <cellStyle name="Millares 2 5 2 2 2 6 4 2" xfId="21040"/>
    <cellStyle name="Millares 2 5 2 2 2 7 4" xfId="21041"/>
    <cellStyle name="Millares 2 5 2 2 2 7 2 2" xfId="21042"/>
    <cellStyle name="Millares 2 5 2 2 2 7 3 2" xfId="21043"/>
    <cellStyle name="Millares 2 5 2 2 2 8 2" xfId="21044"/>
    <cellStyle name="Millares 2 5 2 2 2 9 2" xfId="21045"/>
    <cellStyle name="Millares 2 5 2 2 3 9" xfId="21046"/>
    <cellStyle name="Millares 2 5 2 2 3 2 6" xfId="21047"/>
    <cellStyle name="Millares 2 5 2 2 3 2 2 5" xfId="21048"/>
    <cellStyle name="Millares 2 5 2 2 3 2 2 2 4" xfId="21049"/>
    <cellStyle name="Millares 2 5 2 2 3 2 2 2 2 2" xfId="21050"/>
    <cellStyle name="Millares 2 5 2 2 3 2 2 2 3 2" xfId="21051"/>
    <cellStyle name="Millares 2 5 2 2 3 2 2 3 2" xfId="21052"/>
    <cellStyle name="Millares 2 5 2 2 3 2 2 4 2" xfId="21053"/>
    <cellStyle name="Millares 2 5 2 2 3 2 3 4" xfId="21054"/>
    <cellStyle name="Millares 2 5 2 2 3 2 3 2 2" xfId="21055"/>
    <cellStyle name="Millares 2 5 2 2 3 2 3 3 2" xfId="21056"/>
    <cellStyle name="Millares 2 5 2 2 3 2 4 2" xfId="21057"/>
    <cellStyle name="Millares 2 5 2 2 3 2 5 2" xfId="21058"/>
    <cellStyle name="Millares 2 5 2 2 3 3 5" xfId="21059"/>
    <cellStyle name="Millares 2 5 2 2 3 3 2 4" xfId="21060"/>
    <cellStyle name="Millares 2 5 2 2 3 3 2 2 2" xfId="21061"/>
    <cellStyle name="Millares 2 5 2 2 3 3 2 3 2" xfId="21062"/>
    <cellStyle name="Millares 2 5 2 2 3 3 3 2" xfId="21063"/>
    <cellStyle name="Millares 2 5 2 2 3 3 4 2" xfId="21064"/>
    <cellStyle name="Millares 2 5 2 2 3 4 5" xfId="21065"/>
    <cellStyle name="Millares 2 5 2 2 3 4 2 4" xfId="21066"/>
    <cellStyle name="Millares 2 5 2 2 3 4 2 2 2" xfId="21067"/>
    <cellStyle name="Millares 2 5 2 2 3 4 2 3 2" xfId="21068"/>
    <cellStyle name="Millares 2 5 2 2 3 4 3 2" xfId="21069"/>
    <cellStyle name="Millares 2 5 2 2 3 4 4 2" xfId="21070"/>
    <cellStyle name="Millares 2 5 2 2 3 5 5" xfId="21071"/>
    <cellStyle name="Millares 2 5 2 2 3 5 2 4" xfId="21072"/>
    <cellStyle name="Millares 2 5 2 2 3 5 2 2 2" xfId="21073"/>
    <cellStyle name="Millares 2 5 2 2 3 5 2 3 2" xfId="21074"/>
    <cellStyle name="Millares 2 5 2 2 3 5 3 2" xfId="21075"/>
    <cellStyle name="Millares 2 5 2 2 3 5 4 2" xfId="21076"/>
    <cellStyle name="Millares 2 5 2 2 3 6 4" xfId="21077"/>
    <cellStyle name="Millares 2 5 2 2 3 6 2 2" xfId="21078"/>
    <cellStyle name="Millares 2 5 2 2 3 6 3 2" xfId="21079"/>
    <cellStyle name="Millares 2 5 2 2 3 7 2" xfId="21080"/>
    <cellStyle name="Millares 2 5 2 2 3 8 2" xfId="21081"/>
    <cellStyle name="Millares 2 5 2 2 4 6" xfId="21082"/>
    <cellStyle name="Millares 2 5 2 2 4 2 5" xfId="21083"/>
    <cellStyle name="Millares 2 5 2 2 4 2 2 4" xfId="21084"/>
    <cellStyle name="Millares 2 5 2 2 4 2 2 2 2" xfId="21085"/>
    <cellStyle name="Millares 2 5 2 2 4 2 2 3 2" xfId="21086"/>
    <cellStyle name="Millares 2 5 2 2 4 2 3 2" xfId="21087"/>
    <cellStyle name="Millares 2 5 2 2 4 2 4 2" xfId="21088"/>
    <cellStyle name="Millares 2 5 2 2 4 3 4" xfId="21089"/>
    <cellStyle name="Millares 2 5 2 2 4 3 2 2" xfId="21090"/>
    <cellStyle name="Millares 2 5 2 2 4 3 3 2" xfId="21091"/>
    <cellStyle name="Millares 2 5 2 2 4 4 2" xfId="21092"/>
    <cellStyle name="Millares 2 5 2 2 4 5 2" xfId="21093"/>
    <cellStyle name="Millares 2 5 2 2 5 5" xfId="21094"/>
    <cellStyle name="Millares 2 5 2 2 5 2 4" xfId="21095"/>
    <cellStyle name="Millares 2 5 2 2 5 2 2 2" xfId="21096"/>
    <cellStyle name="Millares 2 5 2 2 5 2 3 2" xfId="21097"/>
    <cellStyle name="Millares 2 5 2 2 5 3 2" xfId="21098"/>
    <cellStyle name="Millares 2 5 2 2 5 4 2" xfId="21099"/>
    <cellStyle name="Millares 2 5 2 2 6 5" xfId="21100"/>
    <cellStyle name="Millares 2 5 2 2 6 2 4" xfId="21101"/>
    <cellStyle name="Millares 2 5 2 2 6 2 2 2" xfId="21102"/>
    <cellStyle name="Millares 2 5 2 2 6 2 3 2" xfId="21103"/>
    <cellStyle name="Millares 2 5 2 2 6 3 2" xfId="21104"/>
    <cellStyle name="Millares 2 5 2 2 6 4 2" xfId="21105"/>
    <cellStyle name="Millares 2 5 2 2 7 5" xfId="21106"/>
    <cellStyle name="Millares 2 5 2 2 7 2 4" xfId="21107"/>
    <cellStyle name="Millares 2 5 2 2 7 2 2 2" xfId="21108"/>
    <cellStyle name="Millares 2 5 2 2 7 2 3 2" xfId="21109"/>
    <cellStyle name="Millares 2 5 2 2 7 3 2" xfId="21110"/>
    <cellStyle name="Millares 2 5 2 2 7 4 2" xfId="21111"/>
    <cellStyle name="Millares 2 5 2 2 8 4" xfId="21112"/>
    <cellStyle name="Millares 2 5 2 2 8 2 2" xfId="21113"/>
    <cellStyle name="Millares 2 5 2 2 8 3 2" xfId="21114"/>
    <cellStyle name="Millares 2 5 2 2 9 2" xfId="21115"/>
    <cellStyle name="Millares 2 5 2 3 11" xfId="21116"/>
    <cellStyle name="Millares 2 5 2 3 10 2" xfId="21117"/>
    <cellStyle name="Millares 2 5 2 3 2 10" xfId="21118"/>
    <cellStyle name="Millares 2 5 2 3 2 2 9" xfId="21119"/>
    <cellStyle name="Millares 2 5 2 3 2 2 2 6" xfId="21120"/>
    <cellStyle name="Millares 2 5 2 3 2 2 2 2 5" xfId="21121"/>
    <cellStyle name="Millares 2 5 2 3 2 2 2 2 2 4" xfId="21122"/>
    <cellStyle name="Millares 2 5 2 3 2 2 2 2 2 2 2" xfId="21123"/>
    <cellStyle name="Millares 2 5 2 3 2 2 2 2 2 3 2" xfId="21124"/>
    <cellStyle name="Millares 2 5 2 3 2 2 2 2 3 2" xfId="21125"/>
    <cellStyle name="Millares 2 5 2 3 2 2 2 2 4 2" xfId="21126"/>
    <cellStyle name="Millares 2 5 2 3 2 2 2 3 4" xfId="21127"/>
    <cellStyle name="Millares 2 5 2 3 2 2 2 3 2 2" xfId="21128"/>
    <cellStyle name="Millares 2 5 2 3 2 2 2 3 3 2" xfId="21129"/>
    <cellStyle name="Millares 2 5 2 3 2 2 2 4 2" xfId="21130"/>
    <cellStyle name="Millares 2 5 2 3 2 2 2 5 2" xfId="21131"/>
    <cellStyle name="Millares 2 5 2 3 2 2 3 5" xfId="21132"/>
    <cellStyle name="Millares 2 5 2 3 2 2 3 2 4" xfId="21133"/>
    <cellStyle name="Millares 2 5 2 3 2 2 3 2 2 2" xfId="21134"/>
    <cellStyle name="Millares 2 5 2 3 2 2 3 2 3 2" xfId="21135"/>
    <cellStyle name="Millares 2 5 2 3 2 2 3 3 2" xfId="21136"/>
    <cellStyle name="Millares 2 5 2 3 2 2 3 4 2" xfId="21137"/>
    <cellStyle name="Millares 2 5 2 3 2 2 4 5" xfId="21138"/>
    <cellStyle name="Millares 2 5 2 3 2 2 4 2 4" xfId="21139"/>
    <cellStyle name="Millares 2 5 2 3 2 2 4 2 2 2" xfId="21140"/>
    <cellStyle name="Millares 2 5 2 3 2 2 4 2 3 2" xfId="21141"/>
    <cellStyle name="Millares 2 5 2 3 2 2 4 3 2" xfId="21142"/>
    <cellStyle name="Millares 2 5 2 3 2 2 4 4 2" xfId="21143"/>
    <cellStyle name="Millares 2 5 2 3 2 2 5 5" xfId="21144"/>
    <cellStyle name="Millares 2 5 2 3 2 2 5 2 4" xfId="21145"/>
    <cellStyle name="Millares 2 5 2 3 2 2 5 2 2 2" xfId="21146"/>
    <cellStyle name="Millares 2 5 2 3 2 2 5 2 3 2" xfId="21147"/>
    <cellStyle name="Millares 2 5 2 3 2 2 5 3 2" xfId="21148"/>
    <cellStyle name="Millares 2 5 2 3 2 2 5 4 2" xfId="21149"/>
    <cellStyle name="Millares 2 5 2 3 2 2 6 4" xfId="21150"/>
    <cellStyle name="Millares 2 5 2 3 2 2 6 2 2" xfId="21151"/>
    <cellStyle name="Millares 2 5 2 3 2 2 6 3 2" xfId="21152"/>
    <cellStyle name="Millares 2 5 2 3 2 2 7 2" xfId="21153"/>
    <cellStyle name="Millares 2 5 2 3 2 2 8 2" xfId="21154"/>
    <cellStyle name="Millares 2 5 2 3 2 3 6" xfId="21155"/>
    <cellStyle name="Millares 2 5 2 3 2 3 2 5" xfId="21156"/>
    <cellStyle name="Millares 2 5 2 3 2 3 2 2 4" xfId="21157"/>
    <cellStyle name="Millares 2 5 2 3 2 3 2 2 2 2" xfId="21158"/>
    <cellStyle name="Millares 2 5 2 3 2 3 2 2 3 2" xfId="21159"/>
    <cellStyle name="Millares 2 5 2 3 2 3 2 3 2" xfId="21160"/>
    <cellStyle name="Millares 2 5 2 3 2 3 2 4 2" xfId="21161"/>
    <cellStyle name="Millares 2 5 2 3 2 3 3 4" xfId="21162"/>
    <cellStyle name="Millares 2 5 2 3 2 3 3 2 2" xfId="21163"/>
    <cellStyle name="Millares 2 5 2 3 2 3 3 3 2" xfId="21164"/>
    <cellStyle name="Millares 2 5 2 3 2 3 4 2" xfId="21165"/>
    <cellStyle name="Millares 2 5 2 3 2 3 5 2" xfId="21166"/>
    <cellStyle name="Millares 2 5 2 3 2 4 5" xfId="21167"/>
    <cellStyle name="Millares 2 5 2 3 2 4 2 4" xfId="21168"/>
    <cellStyle name="Millares 2 5 2 3 2 4 2 2 2" xfId="21169"/>
    <cellStyle name="Millares 2 5 2 3 2 4 2 3 2" xfId="21170"/>
    <cellStyle name="Millares 2 5 2 3 2 4 3 2" xfId="21171"/>
    <cellStyle name="Millares 2 5 2 3 2 4 4 2" xfId="21172"/>
    <cellStyle name="Millares 2 5 2 3 2 5 5" xfId="21173"/>
    <cellStyle name="Millares 2 5 2 3 2 5 2 4" xfId="21174"/>
    <cellStyle name="Millares 2 5 2 3 2 5 2 2 2" xfId="21175"/>
    <cellStyle name="Millares 2 5 2 3 2 5 2 3 2" xfId="21176"/>
    <cellStyle name="Millares 2 5 2 3 2 5 3 2" xfId="21177"/>
    <cellStyle name="Millares 2 5 2 3 2 5 4 2" xfId="21178"/>
    <cellStyle name="Millares 2 5 2 3 2 6 5" xfId="21179"/>
    <cellStyle name="Millares 2 5 2 3 2 6 2 4" xfId="21180"/>
    <cellStyle name="Millares 2 5 2 3 2 6 2 2 2" xfId="21181"/>
    <cellStyle name="Millares 2 5 2 3 2 6 2 3 2" xfId="21182"/>
    <cellStyle name="Millares 2 5 2 3 2 6 3 2" xfId="21183"/>
    <cellStyle name="Millares 2 5 2 3 2 6 4 2" xfId="21184"/>
    <cellStyle name="Millares 2 5 2 3 2 7 4" xfId="21185"/>
    <cellStyle name="Millares 2 5 2 3 2 7 2 2" xfId="21186"/>
    <cellStyle name="Millares 2 5 2 3 2 7 3 2" xfId="21187"/>
    <cellStyle name="Millares 2 5 2 3 2 8 2" xfId="21188"/>
    <cellStyle name="Millares 2 5 2 3 2 9 2" xfId="21189"/>
    <cellStyle name="Millares 2 5 2 3 3 9" xfId="21190"/>
    <cellStyle name="Millares 2 5 2 3 3 2 6" xfId="21191"/>
    <cellStyle name="Millares 2 5 2 3 3 2 2 5" xfId="21192"/>
    <cellStyle name="Millares 2 5 2 3 3 2 2 2 4" xfId="21193"/>
    <cellStyle name="Millares 2 5 2 3 3 2 2 2 2 2" xfId="21194"/>
    <cellStyle name="Millares 2 5 2 3 3 2 2 2 3 2" xfId="21195"/>
    <cellStyle name="Millares 2 5 2 3 3 2 2 3 2" xfId="21196"/>
    <cellStyle name="Millares 2 5 2 3 3 2 2 4 2" xfId="21197"/>
    <cellStyle name="Millares 2 5 2 3 3 2 3 4" xfId="21198"/>
    <cellStyle name="Millares 2 5 2 3 3 2 3 2 2" xfId="21199"/>
    <cellStyle name="Millares 2 5 2 3 3 2 3 3 2" xfId="21200"/>
    <cellStyle name="Millares 2 5 2 3 3 2 4 2" xfId="21201"/>
    <cellStyle name="Millares 2 5 2 3 3 2 5 2" xfId="21202"/>
    <cellStyle name="Millares 2 5 2 3 3 3 5" xfId="21203"/>
    <cellStyle name="Millares 2 5 2 3 3 3 2 4" xfId="21204"/>
    <cellStyle name="Millares 2 5 2 3 3 3 2 2 2" xfId="21205"/>
    <cellStyle name="Millares 2 5 2 3 3 3 2 3 2" xfId="21206"/>
    <cellStyle name="Millares 2 5 2 3 3 3 3 2" xfId="21207"/>
    <cellStyle name="Millares 2 5 2 3 3 3 4 2" xfId="21208"/>
    <cellStyle name="Millares 2 5 2 3 3 4 5" xfId="21209"/>
    <cellStyle name="Millares 2 5 2 3 3 4 2 4" xfId="21210"/>
    <cellStyle name="Millares 2 5 2 3 3 4 2 2 2" xfId="21211"/>
    <cellStyle name="Millares 2 5 2 3 3 4 2 3 2" xfId="21212"/>
    <cellStyle name="Millares 2 5 2 3 3 4 3 2" xfId="21213"/>
    <cellStyle name="Millares 2 5 2 3 3 4 4 2" xfId="21214"/>
    <cellStyle name="Millares 2 5 2 3 3 5 5" xfId="21215"/>
    <cellStyle name="Millares 2 5 2 3 3 5 2 4" xfId="21216"/>
    <cellStyle name="Millares 2 5 2 3 3 5 2 2 2" xfId="21217"/>
    <cellStyle name="Millares 2 5 2 3 3 5 2 3 2" xfId="21218"/>
    <cellStyle name="Millares 2 5 2 3 3 5 3 2" xfId="21219"/>
    <cellStyle name="Millares 2 5 2 3 3 5 4 2" xfId="21220"/>
    <cellStyle name="Millares 2 5 2 3 3 6 4" xfId="21221"/>
    <cellStyle name="Millares 2 5 2 3 3 6 2 2" xfId="21222"/>
    <cellStyle name="Millares 2 5 2 3 3 6 3 2" xfId="21223"/>
    <cellStyle name="Millares 2 5 2 3 3 7 2" xfId="21224"/>
    <cellStyle name="Millares 2 5 2 3 3 8 2" xfId="21225"/>
    <cellStyle name="Millares 2 5 2 3 4 6" xfId="21226"/>
    <cellStyle name="Millares 2 5 2 3 4 2 5" xfId="21227"/>
    <cellStyle name="Millares 2 5 2 3 4 2 2 4" xfId="21228"/>
    <cellStyle name="Millares 2 5 2 3 4 2 2 2 2" xfId="21229"/>
    <cellStyle name="Millares 2 5 2 3 4 2 2 3 2" xfId="21230"/>
    <cellStyle name="Millares 2 5 2 3 4 2 3 2" xfId="21231"/>
    <cellStyle name="Millares 2 5 2 3 4 2 4 2" xfId="21232"/>
    <cellStyle name="Millares 2 5 2 3 4 3 4" xfId="21233"/>
    <cellStyle name="Millares 2 5 2 3 4 3 2 2" xfId="21234"/>
    <cellStyle name="Millares 2 5 2 3 4 3 3 2" xfId="21235"/>
    <cellStyle name="Millares 2 5 2 3 4 4 2" xfId="21236"/>
    <cellStyle name="Millares 2 5 2 3 4 5 2" xfId="21237"/>
    <cellStyle name="Millares 2 5 2 3 5 5" xfId="21238"/>
    <cellStyle name="Millares 2 5 2 3 5 2 4" xfId="21239"/>
    <cellStyle name="Millares 2 5 2 3 5 2 2 2" xfId="21240"/>
    <cellStyle name="Millares 2 5 2 3 5 2 3 2" xfId="21241"/>
    <cellStyle name="Millares 2 5 2 3 5 3 2" xfId="21242"/>
    <cellStyle name="Millares 2 5 2 3 5 4 2" xfId="21243"/>
    <cellStyle name="Millares 2 5 2 3 6 5" xfId="21244"/>
    <cellStyle name="Millares 2 5 2 3 6 2 4" xfId="21245"/>
    <cellStyle name="Millares 2 5 2 3 6 2 2 2" xfId="21246"/>
    <cellStyle name="Millares 2 5 2 3 6 2 3 2" xfId="21247"/>
    <cellStyle name="Millares 2 5 2 3 6 3 2" xfId="21248"/>
    <cellStyle name="Millares 2 5 2 3 6 4 2" xfId="21249"/>
    <cellStyle name="Millares 2 5 2 3 7 5" xfId="21250"/>
    <cellStyle name="Millares 2 5 2 3 7 2 4" xfId="21251"/>
    <cellStyle name="Millares 2 5 2 3 7 2 2 2" xfId="21252"/>
    <cellStyle name="Millares 2 5 2 3 7 2 3 2" xfId="21253"/>
    <cellStyle name="Millares 2 5 2 3 7 3 2" xfId="21254"/>
    <cellStyle name="Millares 2 5 2 3 7 4 2" xfId="21255"/>
    <cellStyle name="Millares 2 5 2 3 8 4" xfId="21256"/>
    <cellStyle name="Millares 2 5 2 3 8 2 2" xfId="21257"/>
    <cellStyle name="Millares 2 5 2 3 8 3 2" xfId="21258"/>
    <cellStyle name="Millares 2 5 2 3 9 2" xfId="21259"/>
    <cellStyle name="Millares 2 5 2 4 10" xfId="21260"/>
    <cellStyle name="Millares 2 5 2 4 2 9" xfId="21261"/>
    <cellStyle name="Millares 2 5 2 4 2 2 6" xfId="21262"/>
    <cellStyle name="Millares 2 5 2 4 2 2 2 5" xfId="21263"/>
    <cellStyle name="Millares 2 5 2 4 2 2 2 2 4" xfId="21264"/>
    <cellStyle name="Millares 2 5 2 4 2 2 2 2 2 2" xfId="21265"/>
    <cellStyle name="Millares 2 5 2 4 2 2 2 2 3 2" xfId="21266"/>
    <cellStyle name="Millares 2 5 2 4 2 2 2 3 2" xfId="21267"/>
    <cellStyle name="Millares 2 5 2 4 2 2 2 4 2" xfId="21268"/>
    <cellStyle name="Millares 2 5 2 4 2 2 3 4" xfId="21269"/>
    <cellStyle name="Millares 2 5 2 4 2 2 3 2 2" xfId="21270"/>
    <cellStyle name="Millares 2 5 2 4 2 2 3 3 2" xfId="21271"/>
    <cellStyle name="Millares 2 5 2 4 2 2 4 2" xfId="21272"/>
    <cellStyle name="Millares 2 5 2 4 2 2 5 2" xfId="21273"/>
    <cellStyle name="Millares 2 5 2 4 2 3 5" xfId="21274"/>
    <cellStyle name="Millares 2 5 2 4 2 3 2 4" xfId="21275"/>
    <cellStyle name="Millares 2 5 2 4 2 3 2 2 2" xfId="21276"/>
    <cellStyle name="Millares 2 5 2 4 2 3 2 3 2" xfId="21277"/>
    <cellStyle name="Millares 2 5 2 4 2 3 3 2" xfId="21278"/>
    <cellStyle name="Millares 2 5 2 4 2 3 4 2" xfId="21279"/>
    <cellStyle name="Millares 2 5 2 4 2 4 5" xfId="21280"/>
    <cellStyle name="Millares 2 5 2 4 2 4 2 4" xfId="21281"/>
    <cellStyle name="Millares 2 5 2 4 2 4 2 2 2" xfId="21282"/>
    <cellStyle name="Millares 2 5 2 4 2 4 2 3 2" xfId="21283"/>
    <cellStyle name="Millares 2 5 2 4 2 4 3 2" xfId="21284"/>
    <cellStyle name="Millares 2 5 2 4 2 4 4 2" xfId="21285"/>
    <cellStyle name="Millares 2 5 2 4 2 5 5" xfId="21286"/>
    <cellStyle name="Millares 2 5 2 4 2 5 2 4" xfId="21287"/>
    <cellStyle name="Millares 2 5 2 4 2 5 2 2 2" xfId="21288"/>
    <cellStyle name="Millares 2 5 2 4 2 5 2 3 2" xfId="21289"/>
    <cellStyle name="Millares 2 5 2 4 2 5 3 2" xfId="21290"/>
    <cellStyle name="Millares 2 5 2 4 2 5 4 2" xfId="21291"/>
    <cellStyle name="Millares 2 5 2 4 2 6 4" xfId="21292"/>
    <cellStyle name="Millares 2 5 2 4 2 6 2 2" xfId="21293"/>
    <cellStyle name="Millares 2 5 2 4 2 6 3 2" xfId="21294"/>
    <cellStyle name="Millares 2 5 2 4 2 7 2" xfId="21295"/>
    <cellStyle name="Millares 2 5 2 4 2 8 2" xfId="21296"/>
    <cellStyle name="Millares 2 5 2 4 3 6" xfId="21297"/>
    <cellStyle name="Millares 2 5 2 4 3 2 5" xfId="21298"/>
    <cellStyle name="Millares 2 5 2 4 3 2 2 4" xfId="21299"/>
    <cellStyle name="Millares 2 5 2 4 3 2 2 2 2" xfId="21300"/>
    <cellStyle name="Millares 2 5 2 4 3 2 2 3 2" xfId="21301"/>
    <cellStyle name="Millares 2 5 2 4 3 2 3 2" xfId="21302"/>
    <cellStyle name="Millares 2 5 2 4 3 2 4 2" xfId="21303"/>
    <cellStyle name="Millares 2 5 2 4 3 3 4" xfId="21304"/>
    <cellStyle name="Millares 2 5 2 4 3 3 2 2" xfId="21305"/>
    <cellStyle name="Millares 2 5 2 4 3 3 3 2" xfId="21306"/>
    <cellStyle name="Millares 2 5 2 4 3 4 2" xfId="21307"/>
    <cellStyle name="Millares 2 5 2 4 3 5 2" xfId="21308"/>
    <cellStyle name="Millares 2 5 2 4 4 5" xfId="21309"/>
    <cellStyle name="Millares 2 5 2 4 4 2 4" xfId="21310"/>
    <cellStyle name="Millares 2 5 2 4 4 2 2 2" xfId="21311"/>
    <cellStyle name="Millares 2 5 2 4 4 2 3 2" xfId="21312"/>
    <cellStyle name="Millares 2 5 2 4 4 3 2" xfId="21313"/>
    <cellStyle name="Millares 2 5 2 4 4 4 2" xfId="21314"/>
    <cellStyle name="Millares 2 5 2 4 5 5" xfId="21315"/>
    <cellStyle name="Millares 2 5 2 4 5 2 4" xfId="21316"/>
    <cellStyle name="Millares 2 5 2 4 5 2 2 2" xfId="21317"/>
    <cellStyle name="Millares 2 5 2 4 5 2 3 2" xfId="21318"/>
    <cellStyle name="Millares 2 5 2 4 5 3 2" xfId="21319"/>
    <cellStyle name="Millares 2 5 2 4 5 4 2" xfId="21320"/>
    <cellStyle name="Millares 2 5 2 4 6 5" xfId="21321"/>
    <cellStyle name="Millares 2 5 2 4 6 2 4" xfId="21322"/>
    <cellStyle name="Millares 2 5 2 4 6 2 2 2" xfId="21323"/>
    <cellStyle name="Millares 2 5 2 4 6 2 3 2" xfId="21324"/>
    <cellStyle name="Millares 2 5 2 4 6 3 2" xfId="21325"/>
    <cellStyle name="Millares 2 5 2 4 6 4 2" xfId="21326"/>
    <cellStyle name="Millares 2 5 2 4 7 4" xfId="21327"/>
    <cellStyle name="Millares 2 5 2 4 7 2 2" xfId="21328"/>
    <cellStyle name="Millares 2 5 2 4 7 3 2" xfId="21329"/>
    <cellStyle name="Millares 2 5 2 4 8 2" xfId="21330"/>
    <cellStyle name="Millares 2 5 2 4 9 2" xfId="21331"/>
    <cellStyle name="Millares 2 5 2 5 10" xfId="21332"/>
    <cellStyle name="Millares 2 5 2 5 2 9" xfId="21333"/>
    <cellStyle name="Millares 2 5 2 5 2 2 6" xfId="21334"/>
    <cellStyle name="Millares 2 5 2 5 2 2 2 5" xfId="21335"/>
    <cellStyle name="Millares 2 5 2 5 2 2 2 2 4" xfId="21336"/>
    <cellStyle name="Millares 2 5 2 5 2 2 2 2 2 2" xfId="21337"/>
    <cellStyle name="Millares 2 5 2 5 2 2 2 2 3 2" xfId="21338"/>
    <cellStyle name="Millares 2 5 2 5 2 2 2 3 2" xfId="21339"/>
    <cellStyle name="Millares 2 5 2 5 2 2 2 4 2" xfId="21340"/>
    <cellStyle name="Millares 2 5 2 5 2 2 3 4" xfId="21341"/>
    <cellStyle name="Millares 2 5 2 5 2 2 3 2 2" xfId="21342"/>
    <cellStyle name="Millares 2 5 2 5 2 2 3 3 2" xfId="21343"/>
    <cellStyle name="Millares 2 5 2 5 2 2 4 2" xfId="21344"/>
    <cellStyle name="Millares 2 5 2 5 2 2 5 2" xfId="21345"/>
    <cellStyle name="Millares 2 5 2 5 2 3 5" xfId="21346"/>
    <cellStyle name="Millares 2 5 2 5 2 3 2 4" xfId="21347"/>
    <cellStyle name="Millares 2 5 2 5 2 3 2 2 2" xfId="21348"/>
    <cellStyle name="Millares 2 5 2 5 2 3 2 3 2" xfId="21349"/>
    <cellStyle name="Millares 2 5 2 5 2 3 3 2" xfId="21350"/>
    <cellStyle name="Millares 2 5 2 5 2 3 4 2" xfId="21351"/>
    <cellStyle name="Millares 2 5 2 5 2 4 5" xfId="21352"/>
    <cellStyle name="Millares 2 5 2 5 2 4 2 4" xfId="21353"/>
    <cellStyle name="Millares 2 5 2 5 2 4 2 2 2" xfId="21354"/>
    <cellStyle name="Millares 2 5 2 5 2 4 2 3 2" xfId="21355"/>
    <cellStyle name="Millares 2 5 2 5 2 4 3 2" xfId="21356"/>
    <cellStyle name="Millares 2 5 2 5 2 4 4 2" xfId="21357"/>
    <cellStyle name="Millares 2 5 2 5 2 5 5" xfId="21358"/>
    <cellStyle name="Millares 2 5 2 5 2 5 2 4" xfId="21359"/>
    <cellStyle name="Millares 2 5 2 5 2 5 2 2 2" xfId="21360"/>
    <cellStyle name="Millares 2 5 2 5 2 5 2 3 2" xfId="21361"/>
    <cellStyle name="Millares 2 5 2 5 2 5 3 2" xfId="21362"/>
    <cellStyle name="Millares 2 5 2 5 2 5 4 2" xfId="21363"/>
    <cellStyle name="Millares 2 5 2 5 2 6 4" xfId="21364"/>
    <cellStyle name="Millares 2 5 2 5 2 6 2 2" xfId="21365"/>
    <cellStyle name="Millares 2 5 2 5 2 6 3 2" xfId="21366"/>
    <cellStyle name="Millares 2 5 2 5 2 7 2" xfId="21367"/>
    <cellStyle name="Millares 2 5 2 5 2 8 2" xfId="21368"/>
    <cellStyle name="Millares 2 5 2 5 3 6" xfId="21369"/>
    <cellStyle name="Millares 2 5 2 5 3 2 5" xfId="21370"/>
    <cellStyle name="Millares 2 5 2 5 3 2 2 4" xfId="21371"/>
    <cellStyle name="Millares 2 5 2 5 3 2 2 2 2" xfId="21372"/>
    <cellStyle name="Millares 2 5 2 5 3 2 2 3 2" xfId="21373"/>
    <cellStyle name="Millares 2 5 2 5 3 2 3 2" xfId="21374"/>
    <cellStyle name="Millares 2 5 2 5 3 2 4 2" xfId="21375"/>
    <cellStyle name="Millares 2 5 2 5 3 3 4" xfId="21376"/>
    <cellStyle name="Millares 2 5 2 5 3 3 2 2" xfId="21377"/>
    <cellStyle name="Millares 2 5 2 5 3 3 3 2" xfId="21378"/>
    <cellStyle name="Millares 2 5 2 5 3 4 2" xfId="21379"/>
    <cellStyle name="Millares 2 5 2 5 3 5 2" xfId="21380"/>
    <cellStyle name="Millares 2 5 2 5 4 5" xfId="21381"/>
    <cellStyle name="Millares 2 5 2 5 4 2 4" xfId="21382"/>
    <cellStyle name="Millares 2 5 2 5 4 2 2 2" xfId="21383"/>
    <cellStyle name="Millares 2 5 2 5 4 2 3 2" xfId="21384"/>
    <cellStyle name="Millares 2 5 2 5 4 3 2" xfId="21385"/>
    <cellStyle name="Millares 2 5 2 5 4 4 2" xfId="21386"/>
    <cellStyle name="Millares 2 5 2 5 5 5" xfId="21387"/>
    <cellStyle name="Millares 2 5 2 5 5 2 4" xfId="21388"/>
    <cellStyle name="Millares 2 5 2 5 5 2 2 2" xfId="21389"/>
    <cellStyle name="Millares 2 5 2 5 5 2 3 2" xfId="21390"/>
    <cellStyle name="Millares 2 5 2 5 5 3 2" xfId="21391"/>
    <cellStyle name="Millares 2 5 2 5 5 4 2" xfId="21392"/>
    <cellStyle name="Millares 2 5 2 5 6 5" xfId="21393"/>
    <cellStyle name="Millares 2 5 2 5 6 2 4" xfId="21394"/>
    <cellStyle name="Millares 2 5 2 5 6 2 2 2" xfId="21395"/>
    <cellStyle name="Millares 2 5 2 5 6 2 3 2" xfId="21396"/>
    <cellStyle name="Millares 2 5 2 5 6 3 2" xfId="21397"/>
    <cellStyle name="Millares 2 5 2 5 6 4 2" xfId="21398"/>
    <cellStyle name="Millares 2 5 2 5 7 4" xfId="21399"/>
    <cellStyle name="Millares 2 5 2 5 7 2 2" xfId="21400"/>
    <cellStyle name="Millares 2 5 2 5 7 3 2" xfId="21401"/>
    <cellStyle name="Millares 2 5 2 5 8 2" xfId="21402"/>
    <cellStyle name="Millares 2 5 2 5 9 2" xfId="21403"/>
    <cellStyle name="Millares 2 5 2 6 9" xfId="21404"/>
    <cellStyle name="Millares 2 5 2 6 2 6" xfId="21405"/>
    <cellStyle name="Millares 2 5 2 6 2 2 5" xfId="21406"/>
    <cellStyle name="Millares 2 5 2 6 2 2 2 4" xfId="21407"/>
    <cellStyle name="Millares 2 5 2 6 2 2 2 2 2" xfId="21408"/>
    <cellStyle name="Millares 2 5 2 6 2 2 2 3 2" xfId="21409"/>
    <cellStyle name="Millares 2 5 2 6 2 2 3 2" xfId="21410"/>
    <cellStyle name="Millares 2 5 2 6 2 2 4 2" xfId="21411"/>
    <cellStyle name="Millares 2 5 2 6 2 3 4" xfId="21412"/>
    <cellStyle name="Millares 2 5 2 6 2 3 2 2" xfId="21413"/>
    <cellStyle name="Millares 2 5 2 6 2 3 3 2" xfId="21414"/>
    <cellStyle name="Millares 2 5 2 6 2 4 2" xfId="21415"/>
    <cellStyle name="Millares 2 5 2 6 2 5 2" xfId="21416"/>
    <cellStyle name="Millares 2 5 2 6 3 5" xfId="21417"/>
    <cellStyle name="Millares 2 5 2 6 3 2 4" xfId="21418"/>
    <cellStyle name="Millares 2 5 2 6 3 2 2 2" xfId="21419"/>
    <cellStyle name="Millares 2 5 2 6 3 2 3 2" xfId="21420"/>
    <cellStyle name="Millares 2 5 2 6 3 3 2" xfId="21421"/>
    <cellStyle name="Millares 2 5 2 6 3 4 2" xfId="21422"/>
    <cellStyle name="Millares 2 5 2 6 4 5" xfId="21423"/>
    <cellStyle name="Millares 2 5 2 6 4 2 4" xfId="21424"/>
    <cellStyle name="Millares 2 5 2 6 4 2 2 2" xfId="21425"/>
    <cellStyle name="Millares 2 5 2 6 4 2 3 2" xfId="21426"/>
    <cellStyle name="Millares 2 5 2 6 4 3 2" xfId="21427"/>
    <cellStyle name="Millares 2 5 2 6 4 4 2" xfId="21428"/>
    <cellStyle name="Millares 2 5 2 6 5 5" xfId="21429"/>
    <cellStyle name="Millares 2 5 2 6 5 2 4" xfId="21430"/>
    <cellStyle name="Millares 2 5 2 6 5 2 2 2" xfId="21431"/>
    <cellStyle name="Millares 2 5 2 6 5 2 3 2" xfId="21432"/>
    <cellStyle name="Millares 2 5 2 6 5 3 2" xfId="21433"/>
    <cellStyle name="Millares 2 5 2 6 5 4 2" xfId="21434"/>
    <cellStyle name="Millares 2 5 2 6 6 4" xfId="21435"/>
    <cellStyle name="Millares 2 5 2 6 6 2 2" xfId="21436"/>
    <cellStyle name="Millares 2 5 2 6 6 3 2" xfId="21437"/>
    <cellStyle name="Millares 2 5 2 6 7 2" xfId="21438"/>
    <cellStyle name="Millares 2 5 2 6 8 2" xfId="21439"/>
    <cellStyle name="Millares 2 5 2 7 7" xfId="21440"/>
    <cellStyle name="Millares 2 5 2 7 2 5" xfId="21441"/>
    <cellStyle name="Millares 2 5 2 7 2 2 4" xfId="21442"/>
    <cellStyle name="Millares 2 5 2 7 2 2 2 2" xfId="21443"/>
    <cellStyle name="Millares 2 5 2 7 2 2 3 2" xfId="21444"/>
    <cellStyle name="Millares 2 5 2 7 2 3 2" xfId="21445"/>
    <cellStyle name="Millares 2 5 2 7 2 4 2" xfId="21446"/>
    <cellStyle name="Millares 2 5 2 7 3 5" xfId="21447"/>
    <cellStyle name="Millares 2 5 2 7 3 2 4" xfId="21448"/>
    <cellStyle name="Millares 2 5 2 7 3 2 2 2" xfId="21449"/>
    <cellStyle name="Millares 2 5 2 7 3 2 3 2" xfId="21450"/>
    <cellStyle name="Millares 2 5 2 7 3 3 2" xfId="21451"/>
    <cellStyle name="Millares 2 5 2 7 3 4 2" xfId="21452"/>
    <cellStyle name="Millares 2 5 2 7 4 4" xfId="21453"/>
    <cellStyle name="Millares 2 5 2 7 4 2 2" xfId="21454"/>
    <cellStyle name="Millares 2 5 2 7 4 3 2" xfId="21455"/>
    <cellStyle name="Millares 2 5 2 7 5 2" xfId="21456"/>
    <cellStyle name="Millares 2 5 2 7 6 2" xfId="21457"/>
    <cellStyle name="Millares 2 5 2 8 5" xfId="21458"/>
    <cellStyle name="Millares 2 5 2 8 2 4" xfId="21459"/>
    <cellStyle name="Millares 2 5 2 8 2 2 2" xfId="21460"/>
    <cellStyle name="Millares 2 5 2 8 2 3 2" xfId="21461"/>
    <cellStyle name="Millares 2 5 2 8 3 2" xfId="21462"/>
    <cellStyle name="Millares 2 5 2 8 4 2" xfId="21463"/>
    <cellStyle name="Millares 2 5 2 9 5" xfId="21464"/>
    <cellStyle name="Millares 2 5 2 9 2 4" xfId="21465"/>
    <cellStyle name="Millares 2 5 2 9 2 2 2" xfId="21466"/>
    <cellStyle name="Millares 2 5 2 9 2 3 2" xfId="21467"/>
    <cellStyle name="Millares 2 5 2 9 3 2" xfId="21468"/>
    <cellStyle name="Millares 2 5 2 9 4 2" xfId="21469"/>
    <cellStyle name="Millares 2 5 3 5" xfId="21470"/>
    <cellStyle name="Millares 2 5 3 2 10" xfId="21471"/>
    <cellStyle name="Millares 2 5 3 2 2 9" xfId="21472"/>
    <cellStyle name="Millares 2 5 3 2 2 2 6" xfId="21473"/>
    <cellStyle name="Millares 2 5 3 2 2 2 2 5" xfId="21474"/>
    <cellStyle name="Millares 2 5 3 2 2 2 2 2 4" xfId="21475"/>
    <cellStyle name="Millares 2 5 3 2 2 2 2 2 2 2" xfId="21476"/>
    <cellStyle name="Millares 2 5 3 2 2 2 2 2 3 2" xfId="21477"/>
    <cellStyle name="Millares 2 5 3 2 2 2 2 3 2" xfId="21478"/>
    <cellStyle name="Millares 2 5 3 2 2 2 2 4 2" xfId="21479"/>
    <cellStyle name="Millares 2 5 3 2 2 2 3 4" xfId="21480"/>
    <cellStyle name="Millares 2 5 3 2 2 2 3 2 2" xfId="21481"/>
    <cellStyle name="Millares 2 5 3 2 2 2 3 3 2" xfId="21482"/>
    <cellStyle name="Millares 2 5 3 2 2 2 4 2" xfId="21483"/>
    <cellStyle name="Millares 2 5 3 2 2 2 5 2" xfId="21484"/>
    <cellStyle name="Millares 2 5 3 2 2 3 5" xfId="21485"/>
    <cellStyle name="Millares 2 5 3 2 2 3 2 4" xfId="21486"/>
    <cellStyle name="Millares 2 5 3 2 2 3 2 2 2" xfId="21487"/>
    <cellStyle name="Millares 2 5 3 2 2 3 2 3 2" xfId="21488"/>
    <cellStyle name="Millares 2 5 3 2 2 3 3 2" xfId="21489"/>
    <cellStyle name="Millares 2 5 3 2 2 3 4 2" xfId="21490"/>
    <cellStyle name="Millares 2 5 3 2 2 4 5" xfId="21491"/>
    <cellStyle name="Millares 2 5 3 2 2 4 2 4" xfId="21492"/>
    <cellStyle name="Millares 2 5 3 2 2 4 2 2 2" xfId="21493"/>
    <cellStyle name="Millares 2 5 3 2 2 4 2 3 2" xfId="21494"/>
    <cellStyle name="Millares 2 5 3 2 2 4 3 2" xfId="21495"/>
    <cellStyle name="Millares 2 5 3 2 2 4 4 2" xfId="21496"/>
    <cellStyle name="Millares 2 5 3 2 2 5 5" xfId="21497"/>
    <cellStyle name="Millares 2 5 3 2 2 5 2 4" xfId="21498"/>
    <cellStyle name="Millares 2 5 3 2 2 5 2 2 2" xfId="21499"/>
    <cellStyle name="Millares 2 5 3 2 2 5 2 3 2" xfId="21500"/>
    <cellStyle name="Millares 2 5 3 2 2 5 3 2" xfId="21501"/>
    <cellStyle name="Millares 2 5 3 2 2 5 4 2" xfId="21502"/>
    <cellStyle name="Millares 2 5 3 2 2 6 4" xfId="21503"/>
    <cellStyle name="Millares 2 5 3 2 2 6 2 2" xfId="21504"/>
    <cellStyle name="Millares 2 5 3 2 2 6 3 2" xfId="21505"/>
    <cellStyle name="Millares 2 5 3 2 2 7 2" xfId="21506"/>
    <cellStyle name="Millares 2 5 3 2 2 8 2" xfId="21507"/>
    <cellStyle name="Millares 2 5 3 2 3 6" xfId="21508"/>
    <cellStyle name="Millares 2 5 3 2 3 2 5" xfId="21509"/>
    <cellStyle name="Millares 2 5 3 2 3 2 2 4" xfId="21510"/>
    <cellStyle name="Millares 2 5 3 2 3 2 2 2 2" xfId="21511"/>
    <cellStyle name="Millares 2 5 3 2 3 2 2 3 2" xfId="21512"/>
    <cellStyle name="Millares 2 5 3 2 3 2 3 2" xfId="21513"/>
    <cellStyle name="Millares 2 5 3 2 3 2 4 2" xfId="21514"/>
    <cellStyle name="Millares 2 5 3 2 3 3 4" xfId="21515"/>
    <cellStyle name="Millares 2 5 3 2 3 3 2 2" xfId="21516"/>
    <cellStyle name="Millares 2 5 3 2 3 3 3 2" xfId="21517"/>
    <cellStyle name="Millares 2 5 3 2 3 4 2" xfId="21518"/>
    <cellStyle name="Millares 2 5 3 2 3 5 2" xfId="21519"/>
    <cellStyle name="Millares 2 5 3 2 4 5" xfId="21520"/>
    <cellStyle name="Millares 2 5 3 2 4 2 4" xfId="21521"/>
    <cellStyle name="Millares 2 5 3 2 4 2 2 2" xfId="21522"/>
    <cellStyle name="Millares 2 5 3 2 4 2 3 2" xfId="21523"/>
    <cellStyle name="Millares 2 5 3 2 4 3 2" xfId="21524"/>
    <cellStyle name="Millares 2 5 3 2 4 4 2" xfId="21525"/>
    <cellStyle name="Millares 2 5 3 2 5 5" xfId="21526"/>
    <cellStyle name="Millares 2 5 3 2 5 2 4" xfId="21527"/>
    <cellStyle name="Millares 2 5 3 2 5 2 2 2" xfId="21528"/>
    <cellStyle name="Millares 2 5 3 2 5 2 3 2" xfId="21529"/>
    <cellStyle name="Millares 2 5 3 2 5 3 2" xfId="21530"/>
    <cellStyle name="Millares 2 5 3 2 5 4 2" xfId="21531"/>
    <cellStyle name="Millares 2 5 3 2 6 5" xfId="21532"/>
    <cellStyle name="Millares 2 5 3 2 6 2 4" xfId="21533"/>
    <cellStyle name="Millares 2 5 3 2 6 2 2 2" xfId="21534"/>
    <cellStyle name="Millares 2 5 3 2 6 2 3 2" xfId="21535"/>
    <cellStyle name="Millares 2 5 3 2 6 3 2" xfId="21536"/>
    <cellStyle name="Millares 2 5 3 2 6 4 2" xfId="21537"/>
    <cellStyle name="Millares 2 5 3 2 7 4" xfId="21538"/>
    <cellStyle name="Millares 2 5 3 2 7 2 2" xfId="21539"/>
    <cellStyle name="Millares 2 5 3 2 7 3 2" xfId="21540"/>
    <cellStyle name="Millares 2 5 3 2 8 2" xfId="21541"/>
    <cellStyle name="Millares 2 5 3 2 9 2" xfId="21542"/>
    <cellStyle name="Millares 2 5 3 3 9" xfId="21543"/>
    <cellStyle name="Millares 2 5 3 3 2 6" xfId="21544"/>
    <cellStyle name="Millares 2 5 3 3 2 2 5" xfId="21545"/>
    <cellStyle name="Millares 2 5 3 3 2 2 2 4" xfId="21546"/>
    <cellStyle name="Millares 2 5 3 3 2 2 2 2 2" xfId="21547"/>
    <cellStyle name="Millares 2 5 3 3 2 2 2 3 2" xfId="21548"/>
    <cellStyle name="Millares 2 5 3 3 2 2 3 2" xfId="21549"/>
    <cellStyle name="Millares 2 5 3 3 2 2 4 2" xfId="21550"/>
    <cellStyle name="Millares 2 5 3 3 2 3 4" xfId="21551"/>
    <cellStyle name="Millares 2 5 3 3 2 3 2 2" xfId="21552"/>
    <cellStyle name="Millares 2 5 3 3 2 3 3 2" xfId="21553"/>
    <cellStyle name="Millares 2 5 3 3 2 4 2" xfId="21554"/>
    <cellStyle name="Millares 2 5 3 3 2 5 2" xfId="21555"/>
    <cellStyle name="Millares 2 5 3 3 3 5" xfId="21556"/>
    <cellStyle name="Millares 2 5 3 3 3 2 4" xfId="21557"/>
    <cellStyle name="Millares 2 5 3 3 3 2 2 2" xfId="21558"/>
    <cellStyle name="Millares 2 5 3 3 3 2 3 2" xfId="21559"/>
    <cellStyle name="Millares 2 5 3 3 3 3 2" xfId="21560"/>
    <cellStyle name="Millares 2 5 3 3 3 4 2" xfId="21561"/>
    <cellStyle name="Millares 2 5 3 3 4 5" xfId="21562"/>
    <cellStyle name="Millares 2 5 3 3 4 2 4" xfId="21563"/>
    <cellStyle name="Millares 2 5 3 3 4 2 2 2" xfId="21564"/>
    <cellStyle name="Millares 2 5 3 3 4 2 3 2" xfId="21565"/>
    <cellStyle name="Millares 2 5 3 3 4 3 2" xfId="21566"/>
    <cellStyle name="Millares 2 5 3 3 4 4 2" xfId="21567"/>
    <cellStyle name="Millares 2 5 3 3 5 5" xfId="21568"/>
    <cellStyle name="Millares 2 5 3 3 5 2 4" xfId="21569"/>
    <cellStyle name="Millares 2 5 3 3 5 2 2 2" xfId="21570"/>
    <cellStyle name="Millares 2 5 3 3 5 2 3 2" xfId="21571"/>
    <cellStyle name="Millares 2 5 3 3 5 3 2" xfId="21572"/>
    <cellStyle name="Millares 2 5 3 3 5 4 2" xfId="21573"/>
    <cellStyle name="Millares 2 5 3 3 6 4" xfId="21574"/>
    <cellStyle name="Millares 2 5 3 3 6 2 2" xfId="21575"/>
    <cellStyle name="Millares 2 5 3 3 6 3 2" xfId="21576"/>
    <cellStyle name="Millares 2 5 3 3 7 2" xfId="21577"/>
    <cellStyle name="Millares 2 5 3 3 8 2" xfId="21578"/>
    <cellStyle name="Millares 2 5 3 4 2" xfId="21579"/>
    <cellStyle name="Millares 2 5 4 5" xfId="21580"/>
    <cellStyle name="Millares 2 5 4 2 4" xfId="21581"/>
    <cellStyle name="Millares 2 5 4 2 2 2" xfId="21582"/>
    <cellStyle name="Millares 2 5 4 2 3 2" xfId="21583"/>
    <cellStyle name="Millares 2 5 4 3 2" xfId="21584"/>
    <cellStyle name="Millares 2 5 4 4 2" xfId="21585"/>
    <cellStyle name="Millares 2 5 5 5" xfId="21586"/>
    <cellStyle name="Millares 2 5 5 2 4" xfId="21587"/>
    <cellStyle name="Millares 2 5 5 2 2 2" xfId="21588"/>
    <cellStyle name="Millares 2 5 5 2 3 2" xfId="21589"/>
    <cellStyle name="Millares 2 5 5 3 2" xfId="21590"/>
    <cellStyle name="Millares 2 5 5 4 2" xfId="21591"/>
    <cellStyle name="Millares 2 5 6 2" xfId="21592"/>
    <cellStyle name="Millares 2 6 10 4" xfId="21593"/>
    <cellStyle name="Millares 2 6 10 2 2" xfId="21594"/>
    <cellStyle name="Millares 2 6 10 3 2" xfId="21595"/>
    <cellStyle name="Millares 2 6 11 2" xfId="21596"/>
    <cellStyle name="Millares 2 6 12 2" xfId="21597"/>
    <cellStyle name="Millares 2 6 2 2 9" xfId="21598"/>
    <cellStyle name="Millares 2 6 2 2 2 6" xfId="21599"/>
    <cellStyle name="Millares 2 6 2 2 2 2 5" xfId="21600"/>
    <cellStyle name="Millares 2 6 2 2 2 2 2 4" xfId="21601"/>
    <cellStyle name="Millares 2 6 2 2 2 2 2 2 2" xfId="21602"/>
    <cellStyle name="Millares 2 6 2 2 2 2 2 3 2" xfId="21603"/>
    <cellStyle name="Millares 2 6 2 2 2 2 3 2" xfId="21604"/>
    <cellStyle name="Millares 2 6 2 2 2 2 4 2" xfId="21605"/>
    <cellStyle name="Millares 2 6 2 2 2 3 4" xfId="21606"/>
    <cellStyle name="Millares 2 6 2 2 2 3 2 2" xfId="21607"/>
    <cellStyle name="Millares 2 6 2 2 2 3 3 2" xfId="21608"/>
    <cellStyle name="Millares 2 6 2 2 2 4 2" xfId="21609"/>
    <cellStyle name="Millares 2 6 2 2 2 5 2" xfId="21610"/>
    <cellStyle name="Millares 2 6 2 2 3 5" xfId="21611"/>
    <cellStyle name="Millares 2 6 2 2 3 2 4" xfId="21612"/>
    <cellStyle name="Millares 2 6 2 2 3 2 2 2" xfId="21613"/>
    <cellStyle name="Millares 2 6 2 2 3 2 3 2" xfId="21614"/>
    <cellStyle name="Millares 2 6 2 2 3 3 2" xfId="21615"/>
    <cellStyle name="Millares 2 6 2 2 3 4 2" xfId="21616"/>
    <cellStyle name="Millares 2 6 2 2 4 5" xfId="21617"/>
    <cellStyle name="Millares 2 6 2 2 4 2 4" xfId="21618"/>
    <cellStyle name="Millares 2 6 2 2 4 2 2 2" xfId="21619"/>
    <cellStyle name="Millares 2 6 2 2 4 2 3 2" xfId="21620"/>
    <cellStyle name="Millares 2 6 2 2 4 3 2" xfId="21621"/>
    <cellStyle name="Millares 2 6 2 2 4 4 2" xfId="21622"/>
    <cellStyle name="Millares 2 6 2 2 5 5" xfId="21623"/>
    <cellStyle name="Millares 2 6 2 2 5 2 4" xfId="21624"/>
    <cellStyle name="Millares 2 6 2 2 5 2 2 2" xfId="21625"/>
    <cellStyle name="Millares 2 6 2 2 5 2 3 2" xfId="21626"/>
    <cellStyle name="Millares 2 6 2 2 5 3 2" xfId="21627"/>
    <cellStyle name="Millares 2 6 2 2 5 4 2" xfId="21628"/>
    <cellStyle name="Millares 2 6 2 2 6 4" xfId="21629"/>
    <cellStyle name="Millares 2 6 2 2 6 2 2" xfId="21630"/>
    <cellStyle name="Millares 2 6 2 2 6 3 2" xfId="21631"/>
    <cellStyle name="Millares 2 6 2 2 7 2" xfId="21632"/>
    <cellStyle name="Millares 2 6 2 2 8 2" xfId="21633"/>
    <cellStyle name="Millares 2 6 2 3 6" xfId="21634"/>
    <cellStyle name="Millares 2 6 2 3 2 5" xfId="21635"/>
    <cellStyle name="Millares 2 6 2 3 2 2 4" xfId="21636"/>
    <cellStyle name="Millares 2 6 2 3 2 2 2 2" xfId="21637"/>
    <cellStyle name="Millares 2 6 2 3 2 2 3 2" xfId="21638"/>
    <cellStyle name="Millares 2 6 2 3 2 3 2" xfId="21639"/>
    <cellStyle name="Millares 2 6 2 3 2 4 2" xfId="21640"/>
    <cellStyle name="Millares 2 6 2 3 3 4" xfId="21641"/>
    <cellStyle name="Millares 2 6 2 3 3 2 2" xfId="21642"/>
    <cellStyle name="Millares 2 6 2 3 3 3 2" xfId="21643"/>
    <cellStyle name="Millares 2 6 2 3 4 2" xfId="21644"/>
    <cellStyle name="Millares 2 6 2 3 5 2" xfId="21645"/>
    <cellStyle name="Millares 2 6 2 4 5" xfId="21646"/>
    <cellStyle name="Millares 2 6 2 4 2 4" xfId="21647"/>
    <cellStyle name="Millares 2 6 2 4 2 2 2" xfId="21648"/>
    <cellStyle name="Millares 2 6 2 4 2 3 2" xfId="21649"/>
    <cellStyle name="Millares 2 6 2 4 3 2" xfId="21650"/>
    <cellStyle name="Millares 2 6 2 4 4 2" xfId="21651"/>
    <cellStyle name="Millares 2 6 2 5 5" xfId="21652"/>
    <cellStyle name="Millares 2 6 2 5 2 4" xfId="21653"/>
    <cellStyle name="Millares 2 6 2 5 2 2 2" xfId="21654"/>
    <cellStyle name="Millares 2 6 2 5 2 3 2" xfId="21655"/>
    <cellStyle name="Millares 2 6 2 5 3 2" xfId="21656"/>
    <cellStyle name="Millares 2 6 2 5 4 2" xfId="21657"/>
    <cellStyle name="Millares 2 6 2 6 5" xfId="21658"/>
    <cellStyle name="Millares 2 6 2 6 2 4" xfId="21659"/>
    <cellStyle name="Millares 2 6 2 6 2 2 2" xfId="21660"/>
    <cellStyle name="Millares 2 6 2 6 2 3 2" xfId="21661"/>
    <cellStyle name="Millares 2 6 2 6 3 2" xfId="21662"/>
    <cellStyle name="Millares 2 6 2 6 4 2" xfId="21663"/>
    <cellStyle name="Millares 2 6 2 7 4" xfId="21664"/>
    <cellStyle name="Millares 2 6 2 7 2 2" xfId="21665"/>
    <cellStyle name="Millares 2 6 2 7 3 2" xfId="21666"/>
    <cellStyle name="Millares 2 6 2 8 2" xfId="21667"/>
    <cellStyle name="Millares 2 6 2 9 2" xfId="21668"/>
    <cellStyle name="Millares 2 6 3 9" xfId="21669"/>
    <cellStyle name="Millares 2 6 3 2 6" xfId="21670"/>
    <cellStyle name="Millares 2 6 3 2 2 5" xfId="21671"/>
    <cellStyle name="Millares 2 6 3 2 2 2 4" xfId="21672"/>
    <cellStyle name="Millares 2 6 3 2 2 2 2 2" xfId="21673"/>
    <cellStyle name="Millares 2 6 3 2 2 2 3 2" xfId="21674"/>
    <cellStyle name="Millares 2 6 3 2 2 3 2" xfId="21675"/>
    <cellStyle name="Millares 2 6 3 2 2 4 2" xfId="21676"/>
    <cellStyle name="Millares 2 6 3 2 3 4" xfId="21677"/>
    <cellStyle name="Millares 2 6 3 2 3 2 2" xfId="21678"/>
    <cellStyle name="Millares 2 6 3 2 3 3 2" xfId="21679"/>
    <cellStyle name="Millares 2 6 3 2 4 2" xfId="21680"/>
    <cellStyle name="Millares 2 6 3 2 5 2" xfId="21681"/>
    <cellStyle name="Millares 2 6 3 3 5" xfId="21682"/>
    <cellStyle name="Millares 2 6 3 3 2 4" xfId="21683"/>
    <cellStyle name="Millares 2 6 3 3 2 2 2" xfId="21684"/>
    <cellStyle name="Millares 2 6 3 3 2 3 2" xfId="21685"/>
    <cellStyle name="Millares 2 6 3 3 3 2" xfId="21686"/>
    <cellStyle name="Millares 2 6 3 3 4 2" xfId="21687"/>
    <cellStyle name="Millares 2 6 3 4 5" xfId="21688"/>
    <cellStyle name="Millares 2 6 3 4 2 4" xfId="21689"/>
    <cellStyle name="Millares 2 6 3 4 2 2 2" xfId="21690"/>
    <cellStyle name="Millares 2 6 3 4 2 3 2" xfId="21691"/>
    <cellStyle name="Millares 2 6 3 4 3 2" xfId="21692"/>
    <cellStyle name="Millares 2 6 3 4 4 2" xfId="21693"/>
    <cellStyle name="Millares 2 6 3 5 5" xfId="21694"/>
    <cellStyle name="Millares 2 6 3 5 2 4" xfId="21695"/>
    <cellStyle name="Millares 2 6 3 5 2 2 2" xfId="21696"/>
    <cellStyle name="Millares 2 6 3 5 2 3 2" xfId="21697"/>
    <cellStyle name="Millares 2 6 3 5 3 2" xfId="21698"/>
    <cellStyle name="Millares 2 6 3 5 4 2" xfId="21699"/>
    <cellStyle name="Millares 2 6 3 6 4" xfId="21700"/>
    <cellStyle name="Millares 2 6 3 6 2 2" xfId="21701"/>
    <cellStyle name="Millares 2 6 3 6 3 2" xfId="21702"/>
    <cellStyle name="Millares 2 6 3 7 2" xfId="21703"/>
    <cellStyle name="Millares 2 6 3 8 2" xfId="21704"/>
    <cellStyle name="Millares 2 6 4 7" xfId="21705"/>
    <cellStyle name="Millares 2 6 4 2 5" xfId="21706"/>
    <cellStyle name="Millares 2 6 4 2 2 4" xfId="21707"/>
    <cellStyle name="Millares 2 6 4 2 2 2 2" xfId="21708"/>
    <cellStyle name="Millares 2 6 4 2 2 3 2" xfId="21709"/>
    <cellStyle name="Millares 2 6 4 2 3 2" xfId="21710"/>
    <cellStyle name="Millares 2 6 4 2 4 2" xfId="21711"/>
    <cellStyle name="Millares 2 6 4 3 5" xfId="21712"/>
    <cellStyle name="Millares 2 6 4 3 2 4" xfId="21713"/>
    <cellStyle name="Millares 2 6 4 3 2 2 2" xfId="21714"/>
    <cellStyle name="Millares 2 6 4 3 2 3 2" xfId="21715"/>
    <cellStyle name="Millares 2 6 4 3 3 2" xfId="21716"/>
    <cellStyle name="Millares 2 6 4 3 4 2" xfId="21717"/>
    <cellStyle name="Millares 2 6 4 4 4" xfId="21718"/>
    <cellStyle name="Millares 2 6 4 4 2 2" xfId="21719"/>
    <cellStyle name="Millares 2 6 4 4 3 2" xfId="21720"/>
    <cellStyle name="Millares 2 6 4 5 2" xfId="21721"/>
    <cellStyle name="Millares 2 6 4 6 2" xfId="21722"/>
    <cellStyle name="Millares 2 6 5 5" xfId="21723"/>
    <cellStyle name="Millares 2 6 5 2 4" xfId="21724"/>
    <cellStyle name="Millares 2 6 5 2 2 2" xfId="21725"/>
    <cellStyle name="Millares 2 6 5 2 3 2" xfId="21726"/>
    <cellStyle name="Millares 2 6 5 3 2" xfId="21727"/>
    <cellStyle name="Millares 2 6 5 4 2" xfId="21728"/>
    <cellStyle name="Millares 2 6 6 5" xfId="21729"/>
    <cellStyle name="Millares 2 6 6 2 4" xfId="21730"/>
    <cellStyle name="Millares 2 6 6 2 2 2" xfId="21731"/>
    <cellStyle name="Millares 2 6 6 2 3 2" xfId="21732"/>
    <cellStyle name="Millares 2 6 6 3 2" xfId="21733"/>
    <cellStyle name="Millares 2 6 6 4 2" xfId="21734"/>
    <cellStyle name="Millares 2 6 7 5" xfId="21735"/>
    <cellStyle name="Millares 2 6 7 2 4" xfId="21736"/>
    <cellStyle name="Millares 2 6 7 2 2 2" xfId="21737"/>
    <cellStyle name="Millares 2 6 7 2 3 2" xfId="21738"/>
    <cellStyle name="Millares 2 6 7 3 2" xfId="21739"/>
    <cellStyle name="Millares 2 6 7 4 2" xfId="21740"/>
    <cellStyle name="Millares 2 6 8 5" xfId="21741"/>
    <cellStyle name="Millares 2 6 8 2 4" xfId="21742"/>
    <cellStyle name="Millares 2 6 8 2 2 2" xfId="21743"/>
    <cellStyle name="Millares 2 6 8 2 3 2" xfId="21744"/>
    <cellStyle name="Millares 2 6 8 3 2" xfId="21745"/>
    <cellStyle name="Millares 2 6 8 4 2" xfId="21746"/>
    <cellStyle name="Millares 2 6 9 5" xfId="21747"/>
    <cellStyle name="Millares 2 6 9 2 4" xfId="21748"/>
    <cellStyle name="Millares 2 6 9 2 2 2" xfId="21749"/>
    <cellStyle name="Millares 2 6 9 2 3 2" xfId="21750"/>
    <cellStyle name="Millares 2 6 9 3 2" xfId="21751"/>
    <cellStyle name="Millares 2 6 9 4 2" xfId="21752"/>
    <cellStyle name="Millares 2 7 5" xfId="21753"/>
    <cellStyle name="Millares 2 7 2 10" xfId="21754"/>
    <cellStyle name="Millares 2 7 2 2 9" xfId="21755"/>
    <cellStyle name="Millares 2 7 2 2 2 6" xfId="21756"/>
    <cellStyle name="Millares 2 7 2 2 2 2 5" xfId="21757"/>
    <cellStyle name="Millares 2 7 2 2 2 2 2 4" xfId="21758"/>
    <cellStyle name="Millares 2 7 2 2 2 2 2 2 2" xfId="21759"/>
    <cellStyle name="Millares 2 7 2 2 2 2 2 3 2" xfId="21760"/>
    <cellStyle name="Millares 2 7 2 2 2 2 3 2" xfId="21761"/>
    <cellStyle name="Millares 2 7 2 2 2 2 4 2" xfId="21762"/>
    <cellStyle name="Millares 2 7 2 2 2 3 4" xfId="21763"/>
    <cellStyle name="Millares 2 7 2 2 2 3 2 2" xfId="21764"/>
    <cellStyle name="Millares 2 7 2 2 2 3 3 2" xfId="21765"/>
    <cellStyle name="Millares 2 7 2 2 2 4 2" xfId="21766"/>
    <cellStyle name="Millares 2 7 2 2 2 5 2" xfId="21767"/>
    <cellStyle name="Millares 2 7 2 2 3 5" xfId="21768"/>
    <cellStyle name="Millares 2 7 2 2 3 2 4" xfId="21769"/>
    <cellStyle name="Millares 2 7 2 2 3 2 2 2" xfId="21770"/>
    <cellStyle name="Millares 2 7 2 2 3 2 3 2" xfId="21771"/>
    <cellStyle name="Millares 2 7 2 2 3 3 2" xfId="21772"/>
    <cellStyle name="Millares 2 7 2 2 3 4 2" xfId="21773"/>
    <cellStyle name="Millares 2 7 2 2 4 5" xfId="21774"/>
    <cellStyle name="Millares 2 7 2 2 4 2 4" xfId="21775"/>
    <cellStyle name="Millares 2 7 2 2 4 2 2 2" xfId="21776"/>
    <cellStyle name="Millares 2 7 2 2 4 2 3 2" xfId="21777"/>
    <cellStyle name="Millares 2 7 2 2 4 3 2" xfId="21778"/>
    <cellStyle name="Millares 2 7 2 2 4 4 2" xfId="21779"/>
    <cellStyle name="Millares 2 7 2 2 5 5" xfId="21780"/>
    <cellStyle name="Millares 2 7 2 2 5 2 4" xfId="21781"/>
    <cellStyle name="Millares 2 7 2 2 5 2 2 2" xfId="21782"/>
    <cellStyle name="Millares 2 7 2 2 5 2 3 2" xfId="21783"/>
    <cellStyle name="Millares 2 7 2 2 5 3 2" xfId="21784"/>
    <cellStyle name="Millares 2 7 2 2 5 4 2" xfId="21785"/>
    <cellStyle name="Millares 2 7 2 2 6 4" xfId="21786"/>
    <cellStyle name="Millares 2 7 2 2 6 2 2" xfId="21787"/>
    <cellStyle name="Millares 2 7 2 2 6 3 2" xfId="21788"/>
    <cellStyle name="Millares 2 7 2 2 7 2" xfId="21789"/>
    <cellStyle name="Millares 2 7 2 2 8 2" xfId="21790"/>
    <cellStyle name="Millares 2 7 2 3 6" xfId="21791"/>
    <cellStyle name="Millares 2 7 2 3 2 5" xfId="21792"/>
    <cellStyle name="Millares 2 7 2 3 2 2 4" xfId="21793"/>
    <cellStyle name="Millares 2 7 2 3 2 2 2 2" xfId="21794"/>
    <cellStyle name="Millares 2 7 2 3 2 2 3 2" xfId="21795"/>
    <cellStyle name="Millares 2 7 2 3 2 3 2" xfId="21796"/>
    <cellStyle name="Millares 2 7 2 3 2 4 2" xfId="21797"/>
    <cellStyle name="Millares 2 7 2 3 3 4" xfId="21798"/>
    <cellStyle name="Millares 2 7 2 3 3 2 2" xfId="21799"/>
    <cellStyle name="Millares 2 7 2 3 3 3 2" xfId="21800"/>
    <cellStyle name="Millares 2 7 2 3 4 2" xfId="21801"/>
    <cellStyle name="Millares 2 7 2 3 5 2" xfId="21802"/>
    <cellStyle name="Millares 2 7 2 4 5" xfId="21803"/>
    <cellStyle name="Millares 2 7 2 4 2 4" xfId="21804"/>
    <cellStyle name="Millares 2 7 2 4 2 2 2" xfId="21805"/>
    <cellStyle name="Millares 2 7 2 4 2 3 2" xfId="21806"/>
    <cellStyle name="Millares 2 7 2 4 3 2" xfId="21807"/>
    <cellStyle name="Millares 2 7 2 4 4 2" xfId="21808"/>
    <cellStyle name="Millares 2 7 2 5 5" xfId="21809"/>
    <cellStyle name="Millares 2 7 2 5 2 4" xfId="21810"/>
    <cellStyle name="Millares 2 7 2 5 2 2 2" xfId="21811"/>
    <cellStyle name="Millares 2 7 2 5 2 3 2" xfId="21812"/>
    <cellStyle name="Millares 2 7 2 5 3 2" xfId="21813"/>
    <cellStyle name="Millares 2 7 2 5 4 2" xfId="21814"/>
    <cellStyle name="Millares 2 7 2 6 5" xfId="21815"/>
    <cellStyle name="Millares 2 7 2 6 2 4" xfId="21816"/>
    <cellStyle name="Millares 2 7 2 6 2 2 2" xfId="21817"/>
    <cellStyle name="Millares 2 7 2 6 2 3 2" xfId="21818"/>
    <cellStyle name="Millares 2 7 2 6 3 2" xfId="21819"/>
    <cellStyle name="Millares 2 7 2 6 4 2" xfId="21820"/>
    <cellStyle name="Millares 2 7 2 7 4" xfId="21821"/>
    <cellStyle name="Millares 2 7 2 7 2 2" xfId="21822"/>
    <cellStyle name="Millares 2 7 2 7 3 2" xfId="21823"/>
    <cellStyle name="Millares 2 7 2 8 2" xfId="21824"/>
    <cellStyle name="Millares 2 7 2 9 2" xfId="21825"/>
    <cellStyle name="Millares 2 7 3 9" xfId="21826"/>
    <cellStyle name="Millares 2 7 3 2 6" xfId="21827"/>
    <cellStyle name="Millares 2 7 3 2 2 5" xfId="21828"/>
    <cellStyle name="Millares 2 7 3 2 2 2 4" xfId="21829"/>
    <cellStyle name="Millares 2 7 3 2 2 2 2 2" xfId="21830"/>
    <cellStyle name="Millares 2 7 3 2 2 2 3 2" xfId="21831"/>
    <cellStyle name="Millares 2 7 3 2 2 3 2" xfId="21832"/>
    <cellStyle name="Millares 2 7 3 2 2 4 2" xfId="21833"/>
    <cellStyle name="Millares 2 7 3 2 3 4" xfId="21834"/>
    <cellStyle name="Millares 2 7 3 2 3 2 2" xfId="21835"/>
    <cellStyle name="Millares 2 7 3 2 3 3 2" xfId="21836"/>
    <cellStyle name="Millares 2 7 3 2 4 2" xfId="21837"/>
    <cellStyle name="Millares 2 7 3 2 5 2" xfId="21838"/>
    <cellStyle name="Millares 2 7 3 3 5" xfId="21839"/>
    <cellStyle name="Millares 2 7 3 3 2 4" xfId="21840"/>
    <cellStyle name="Millares 2 7 3 3 2 2 2" xfId="21841"/>
    <cellStyle name="Millares 2 7 3 3 2 3 2" xfId="21842"/>
    <cellStyle name="Millares 2 7 3 3 3 2" xfId="21843"/>
    <cellStyle name="Millares 2 7 3 3 4 2" xfId="21844"/>
    <cellStyle name="Millares 2 7 3 4 5" xfId="21845"/>
    <cellStyle name="Millares 2 7 3 4 2 4" xfId="21846"/>
    <cellStyle name="Millares 2 7 3 4 2 2 2" xfId="21847"/>
    <cellStyle name="Millares 2 7 3 4 2 3 2" xfId="21848"/>
    <cellStyle name="Millares 2 7 3 4 3 2" xfId="21849"/>
    <cellStyle name="Millares 2 7 3 4 4 2" xfId="21850"/>
    <cellStyle name="Millares 2 7 3 5 5" xfId="21851"/>
    <cellStyle name="Millares 2 7 3 5 2 4" xfId="21852"/>
    <cellStyle name="Millares 2 7 3 5 2 2 2" xfId="21853"/>
    <cellStyle name="Millares 2 7 3 5 2 3 2" xfId="21854"/>
    <cellStyle name="Millares 2 7 3 5 3 2" xfId="21855"/>
    <cellStyle name="Millares 2 7 3 5 4 2" xfId="21856"/>
    <cellStyle name="Millares 2 7 3 6 4" xfId="21857"/>
    <cellStyle name="Millares 2 7 3 6 2 2" xfId="21858"/>
    <cellStyle name="Millares 2 7 3 6 3 2" xfId="21859"/>
    <cellStyle name="Millares 2 7 3 7 2" xfId="21860"/>
    <cellStyle name="Millares 2 7 3 8 2" xfId="21861"/>
    <cellStyle name="Millares 2 7 4 2" xfId="21862"/>
    <cellStyle name="Millares 2 8 5" xfId="21863"/>
    <cellStyle name="Millares 2 8 2 4" xfId="21864"/>
    <cellStyle name="Millares 2 8 2 2 2" xfId="21865"/>
    <cellStyle name="Millares 2 8 2 3 2" xfId="21866"/>
    <cellStyle name="Millares 2 8 3 2" xfId="21867"/>
    <cellStyle name="Millares 2 8 4 2" xfId="21868"/>
    <cellStyle name="Millares 2 9 5" xfId="21869"/>
    <cellStyle name="Millares 2 9 2 4" xfId="21870"/>
    <cellStyle name="Millares 2 9 2 2 2" xfId="21871"/>
    <cellStyle name="Millares 2 9 2 3 2" xfId="21872"/>
    <cellStyle name="Millares 2 9 3 2" xfId="21873"/>
    <cellStyle name="Millares 2 9 4 2" xfId="21874"/>
    <cellStyle name="Millares 20 2 5" xfId="21875"/>
    <cellStyle name="Millares 20 2 2 4" xfId="21876"/>
    <cellStyle name="Millares 20 2 2 2 2" xfId="21877"/>
    <cellStyle name="Millares 20 2 2 3 2" xfId="21878"/>
    <cellStyle name="Millares 20 2 3 2" xfId="21879"/>
    <cellStyle name="Millares 20 2 4 2" xfId="21880"/>
    <cellStyle name="Millares 3 3 10 5" xfId="21881"/>
    <cellStyle name="Millares 3 3 10 2 4" xfId="21882"/>
    <cellStyle name="Millares 3 3 10 2 2 2" xfId="21883"/>
    <cellStyle name="Millares 3 3 10 2 3 2" xfId="21884"/>
    <cellStyle name="Millares 3 3 10 3 2" xfId="21885"/>
    <cellStyle name="Millares 3 3 10 4 2" xfId="21886"/>
    <cellStyle name="Millares 3 3 11 5" xfId="21887"/>
    <cellStyle name="Millares 3 3 11 2 4" xfId="21888"/>
    <cellStyle name="Millares 3 3 11 2 2 2" xfId="21889"/>
    <cellStyle name="Millares 3 3 11 2 3 2" xfId="21890"/>
    <cellStyle name="Millares 3 3 11 3 2" xfId="21891"/>
    <cellStyle name="Millares 3 3 11 4 2" xfId="21892"/>
    <cellStyle name="Millares 3 3 12 4" xfId="21893"/>
    <cellStyle name="Millares 3 3 12 2 2" xfId="21894"/>
    <cellStyle name="Millares 3 3 12 3 2" xfId="21895"/>
    <cellStyle name="Millares 3 3 13 2" xfId="21896"/>
    <cellStyle name="Millares 3 3 14 2" xfId="21897"/>
    <cellStyle name="Millares 3 3 2 10 5" xfId="21898"/>
    <cellStyle name="Millares 3 3 2 10 2 4" xfId="21899"/>
    <cellStyle name="Millares 3 3 2 10 2 2 2" xfId="21900"/>
    <cellStyle name="Millares 3 3 2 10 2 3 2" xfId="21901"/>
    <cellStyle name="Millares 3 3 2 10 3 2" xfId="21902"/>
    <cellStyle name="Millares 3 3 2 10 4 2" xfId="21903"/>
    <cellStyle name="Millares 3 3 2 11 4" xfId="21904"/>
    <cellStyle name="Millares 3 3 2 11 2 2" xfId="21905"/>
    <cellStyle name="Millares 3 3 2 11 3 2" xfId="21906"/>
    <cellStyle name="Millares 3 3 2 12 2" xfId="21907"/>
    <cellStyle name="Millares 3 3 2 13 2" xfId="21908"/>
    <cellStyle name="Millares 3 3 2 2 11" xfId="21909"/>
    <cellStyle name="Millares 3 3 2 2 10 2" xfId="21910"/>
    <cellStyle name="Millares 3 3 2 2 2 10" xfId="21911"/>
    <cellStyle name="Millares 3 3 2 2 2 2 9" xfId="21912"/>
    <cellStyle name="Millares 3 3 2 2 2 2 2 6" xfId="21913"/>
    <cellStyle name="Millares 3 3 2 2 2 2 2 2 5" xfId="21914"/>
    <cellStyle name="Millares 3 3 2 2 2 2 2 2 2 4" xfId="21915"/>
    <cellStyle name="Millares 3 3 2 2 2 2 2 2 2 2 2" xfId="21916"/>
    <cellStyle name="Millares 3 3 2 2 2 2 2 2 2 3 2" xfId="21917"/>
    <cellStyle name="Millares 3 3 2 2 2 2 2 2 3 2" xfId="21918"/>
    <cellStyle name="Millares 3 3 2 2 2 2 2 2 4 2" xfId="21919"/>
    <cellStyle name="Millares 3 3 2 2 2 2 2 3 4" xfId="21920"/>
    <cellStyle name="Millares 3 3 2 2 2 2 2 3 2 2" xfId="21921"/>
    <cellStyle name="Millares 3 3 2 2 2 2 2 3 3 2" xfId="21922"/>
    <cellStyle name="Millares 3 3 2 2 2 2 2 4 2" xfId="21923"/>
    <cellStyle name="Millares 3 3 2 2 2 2 2 5 2" xfId="21924"/>
    <cellStyle name="Millares 3 3 2 2 2 2 3 5" xfId="21925"/>
    <cellStyle name="Millares 3 3 2 2 2 2 3 2 4" xfId="21926"/>
    <cellStyle name="Millares 3 3 2 2 2 2 3 2 2 2" xfId="21927"/>
    <cellStyle name="Millares 3 3 2 2 2 2 3 2 3 2" xfId="21928"/>
    <cellStyle name="Millares 3 3 2 2 2 2 3 3 2" xfId="21929"/>
    <cellStyle name="Millares 3 3 2 2 2 2 3 4 2" xfId="21930"/>
    <cellStyle name="Millares 3 3 2 2 2 2 4 5" xfId="21931"/>
    <cellStyle name="Millares 3 3 2 2 2 2 4 2 4" xfId="21932"/>
    <cellStyle name="Millares 3 3 2 2 2 2 4 2 2 2" xfId="21933"/>
    <cellStyle name="Millares 3 3 2 2 2 2 4 2 3 2" xfId="21934"/>
    <cellStyle name="Millares 3 3 2 2 2 2 4 3 2" xfId="21935"/>
    <cellStyle name="Millares 3 3 2 2 2 2 4 4 2" xfId="21936"/>
    <cellStyle name="Millares 3 3 2 2 2 2 5 5" xfId="21937"/>
    <cellStyle name="Millares 3 3 2 2 2 2 5 2 4" xfId="21938"/>
    <cellStyle name="Millares 3 3 2 2 2 2 5 2 2 2" xfId="21939"/>
    <cellStyle name="Millares 3 3 2 2 2 2 5 2 3 2" xfId="21940"/>
    <cellStyle name="Millares 3 3 2 2 2 2 5 3 2" xfId="21941"/>
    <cellStyle name="Millares 3 3 2 2 2 2 5 4 2" xfId="21942"/>
    <cellStyle name="Millares 3 3 2 2 2 2 6 4" xfId="21943"/>
    <cellStyle name="Millares 3 3 2 2 2 2 6 2 2" xfId="21944"/>
    <cellStyle name="Millares 3 3 2 2 2 2 6 3 2" xfId="21945"/>
    <cellStyle name="Millares 3 3 2 2 2 2 7 2" xfId="21946"/>
    <cellStyle name="Millares 3 3 2 2 2 2 8 2" xfId="21947"/>
    <cellStyle name="Millares 3 3 2 2 2 3 6" xfId="21948"/>
    <cellStyle name="Millares 3 3 2 2 2 3 2 5" xfId="21949"/>
    <cellStyle name="Millares 3 3 2 2 2 3 2 2 4" xfId="21950"/>
    <cellStyle name="Millares 3 3 2 2 2 3 2 2 2 2" xfId="21951"/>
    <cellStyle name="Millares 3 3 2 2 2 3 2 2 3 2" xfId="21952"/>
    <cellStyle name="Millares 3 3 2 2 2 3 2 3 2" xfId="21953"/>
    <cellStyle name="Millares 3 3 2 2 2 3 2 4 2" xfId="21954"/>
    <cellStyle name="Millares 3 3 2 2 2 3 3 4" xfId="21955"/>
    <cellStyle name="Millares 3 3 2 2 2 3 3 2 2" xfId="21956"/>
    <cellStyle name="Millares 3 3 2 2 2 3 3 3 2" xfId="21957"/>
    <cellStyle name="Millares 3 3 2 2 2 3 4 2" xfId="21958"/>
    <cellStyle name="Millares 3 3 2 2 2 3 5 2" xfId="21959"/>
    <cellStyle name="Millares 3 3 2 2 2 4 5" xfId="21960"/>
    <cellStyle name="Millares 3 3 2 2 2 4 2 4" xfId="21961"/>
    <cellStyle name="Millares 3 3 2 2 2 4 2 2 2" xfId="21962"/>
    <cellStyle name="Millares 3 3 2 2 2 4 2 3 2" xfId="21963"/>
    <cellStyle name="Millares 3 3 2 2 2 4 3 2" xfId="21964"/>
    <cellStyle name="Millares 3 3 2 2 2 4 4 2" xfId="21965"/>
    <cellStyle name="Millares 3 3 2 2 2 5 5" xfId="21966"/>
    <cellStyle name="Millares 3 3 2 2 2 5 2 4" xfId="21967"/>
    <cellStyle name="Millares 3 3 2 2 2 5 2 2 2" xfId="21968"/>
    <cellStyle name="Millares 3 3 2 2 2 5 2 3 2" xfId="21969"/>
    <cellStyle name="Millares 3 3 2 2 2 5 3 2" xfId="21970"/>
    <cellStyle name="Millares 3 3 2 2 2 5 4 2" xfId="21971"/>
    <cellStyle name="Millares 3 3 2 2 2 6 5" xfId="21972"/>
    <cellStyle name="Millares 3 3 2 2 2 6 2 4" xfId="21973"/>
    <cellStyle name="Millares 3 3 2 2 2 6 2 2 2" xfId="21974"/>
    <cellStyle name="Millares 3 3 2 2 2 6 2 3 2" xfId="21975"/>
    <cellStyle name="Millares 3 3 2 2 2 6 3 2" xfId="21976"/>
    <cellStyle name="Millares 3 3 2 2 2 6 4 2" xfId="21977"/>
    <cellStyle name="Millares 3 3 2 2 2 7 4" xfId="21978"/>
    <cellStyle name="Millares 3 3 2 2 2 7 2 2" xfId="21979"/>
    <cellStyle name="Millares 3 3 2 2 2 7 3 2" xfId="21980"/>
    <cellStyle name="Millares 3 3 2 2 2 8 2" xfId="21981"/>
    <cellStyle name="Millares 3 3 2 2 2 9 2" xfId="21982"/>
    <cellStyle name="Millares 3 3 2 2 3 9" xfId="21983"/>
    <cellStyle name="Millares 3 3 2 2 3 2 6" xfId="21984"/>
    <cellStyle name="Millares 3 3 2 2 3 2 2 5" xfId="21985"/>
    <cellStyle name="Millares 3 3 2 2 3 2 2 2 4" xfId="21986"/>
    <cellStyle name="Millares 3 3 2 2 3 2 2 2 2 2" xfId="21987"/>
    <cellStyle name="Millares 3 3 2 2 3 2 2 2 3 2" xfId="21988"/>
    <cellStyle name="Millares 3 3 2 2 3 2 2 3 2" xfId="21989"/>
    <cellStyle name="Millares 3 3 2 2 3 2 2 4 2" xfId="21990"/>
    <cellStyle name="Millares 3 3 2 2 3 2 3 4" xfId="21991"/>
    <cellStyle name="Millares 3 3 2 2 3 2 3 2 2" xfId="21992"/>
    <cellStyle name="Millares 3 3 2 2 3 2 3 3 2" xfId="21993"/>
    <cellStyle name="Millares 3 3 2 2 3 2 4 2" xfId="21994"/>
    <cellStyle name="Millares 3 3 2 2 3 2 5 2" xfId="21995"/>
    <cellStyle name="Millares 3 3 2 2 3 3 5" xfId="21996"/>
    <cellStyle name="Millares 3 3 2 2 3 3 2 4" xfId="21997"/>
    <cellStyle name="Millares 3 3 2 2 3 3 2 2 2" xfId="21998"/>
    <cellStyle name="Millares 3 3 2 2 3 3 2 3 2" xfId="21999"/>
    <cellStyle name="Millares 3 3 2 2 3 3 3 2" xfId="22000"/>
    <cellStyle name="Millares 3 3 2 2 3 3 4 2" xfId="22001"/>
    <cellStyle name="Millares 3 3 2 2 3 4 5" xfId="22002"/>
    <cellStyle name="Millares 3 3 2 2 3 4 2 4" xfId="22003"/>
    <cellStyle name="Millares 3 3 2 2 3 4 2 2 2" xfId="22004"/>
    <cellStyle name="Millares 3 3 2 2 3 4 2 3 2" xfId="22005"/>
    <cellStyle name="Millares 3 3 2 2 3 4 3 2" xfId="22006"/>
    <cellStyle name="Millares 3 3 2 2 3 4 4 2" xfId="22007"/>
    <cellStyle name="Millares 3 3 2 2 3 5 5" xfId="22008"/>
    <cellStyle name="Millares 3 3 2 2 3 5 2 4" xfId="22009"/>
    <cellStyle name="Millares 3 3 2 2 3 5 2 2 2" xfId="22010"/>
    <cellStyle name="Millares 3 3 2 2 3 5 2 3 2" xfId="22011"/>
    <cellStyle name="Millares 3 3 2 2 3 5 3 2" xfId="22012"/>
    <cellStyle name="Millares 3 3 2 2 3 5 4 2" xfId="22013"/>
    <cellStyle name="Millares 3 3 2 2 3 6 4" xfId="22014"/>
    <cellStyle name="Millares 3 3 2 2 3 6 2 2" xfId="22015"/>
    <cellStyle name="Millares 3 3 2 2 3 6 3 2" xfId="22016"/>
    <cellStyle name="Millares 3 3 2 2 3 7 2" xfId="22017"/>
    <cellStyle name="Millares 3 3 2 2 3 8 2" xfId="22018"/>
    <cellStyle name="Millares 3 3 2 2 4 6" xfId="22019"/>
    <cellStyle name="Millares 3 3 2 2 4 2 5" xfId="22020"/>
    <cellStyle name="Millares 3 3 2 2 4 2 2 4" xfId="22021"/>
    <cellStyle name="Millares 3 3 2 2 4 2 2 2 2" xfId="22022"/>
    <cellStyle name="Millares 3 3 2 2 4 2 2 3 2" xfId="22023"/>
    <cellStyle name="Millares 3 3 2 2 4 2 3 2" xfId="22024"/>
    <cellStyle name="Millares 3 3 2 2 4 2 4 2" xfId="22025"/>
    <cellStyle name="Millares 3 3 2 2 4 3 4" xfId="22026"/>
    <cellStyle name="Millares 3 3 2 2 4 3 2 2" xfId="22027"/>
    <cellStyle name="Millares 3 3 2 2 4 3 3 2" xfId="22028"/>
    <cellStyle name="Millares 3 3 2 2 4 4 2" xfId="22029"/>
    <cellStyle name="Millares 3 3 2 2 4 5 2" xfId="22030"/>
    <cellStyle name="Millares 3 3 2 2 5 5" xfId="22031"/>
    <cellStyle name="Millares 3 3 2 2 5 2 4" xfId="22032"/>
    <cellStyle name="Millares 3 3 2 2 5 2 2 2" xfId="22033"/>
    <cellStyle name="Millares 3 3 2 2 5 2 3 2" xfId="22034"/>
    <cellStyle name="Millares 3 3 2 2 5 3 2" xfId="22035"/>
    <cellStyle name="Millares 3 3 2 2 5 4 2" xfId="22036"/>
    <cellStyle name="Millares 3 3 2 2 6 5" xfId="22037"/>
    <cellStyle name="Millares 3 3 2 2 6 2 4" xfId="22038"/>
    <cellStyle name="Millares 3 3 2 2 6 2 2 2" xfId="22039"/>
    <cellStyle name="Millares 3 3 2 2 6 2 3 2" xfId="22040"/>
    <cellStyle name="Millares 3 3 2 2 6 3 2" xfId="22041"/>
    <cellStyle name="Millares 3 3 2 2 6 4 2" xfId="22042"/>
    <cellStyle name="Millares 3 3 2 2 7 5" xfId="22043"/>
    <cellStyle name="Millares 3 3 2 2 7 2 4" xfId="22044"/>
    <cellStyle name="Millares 3 3 2 2 7 2 2 2" xfId="22045"/>
    <cellStyle name="Millares 3 3 2 2 7 2 3 2" xfId="22046"/>
    <cellStyle name="Millares 3 3 2 2 7 3 2" xfId="22047"/>
    <cellStyle name="Millares 3 3 2 2 7 4 2" xfId="22048"/>
    <cellStyle name="Millares 3 3 2 2 8 4" xfId="22049"/>
    <cellStyle name="Millares 3 3 2 2 8 2 2" xfId="22050"/>
    <cellStyle name="Millares 3 3 2 2 8 3 2" xfId="22051"/>
    <cellStyle name="Millares 3 3 2 2 9 2" xfId="22052"/>
    <cellStyle name="Millares 3 3 2 3 10" xfId="22053"/>
    <cellStyle name="Millares 3 3 2 3 2 9" xfId="22054"/>
    <cellStyle name="Millares 3 3 2 3 2 2 6" xfId="22055"/>
    <cellStyle name="Millares 3 3 2 3 2 2 2 5" xfId="22056"/>
    <cellStyle name="Millares 3 3 2 3 2 2 2 2 4" xfId="22057"/>
    <cellStyle name="Millares 3 3 2 3 2 2 2 2 2 2" xfId="22058"/>
    <cellStyle name="Millares 3 3 2 3 2 2 2 2 3 2" xfId="22059"/>
    <cellStyle name="Millares 3 3 2 3 2 2 2 3 2" xfId="22060"/>
    <cellStyle name="Millares 3 3 2 3 2 2 2 4 2" xfId="22061"/>
    <cellStyle name="Millares 3 3 2 3 2 2 3 4" xfId="22062"/>
    <cellStyle name="Millares 3 3 2 3 2 2 3 2 2" xfId="22063"/>
    <cellStyle name="Millares 3 3 2 3 2 2 3 3 2" xfId="22064"/>
    <cellStyle name="Millares 3 3 2 3 2 2 4 2" xfId="22065"/>
    <cellStyle name="Millares 3 3 2 3 2 2 5 2" xfId="22066"/>
    <cellStyle name="Millares 3 3 2 3 2 3 5" xfId="22067"/>
    <cellStyle name="Millares 3 3 2 3 2 3 2 4" xfId="22068"/>
    <cellStyle name="Millares 3 3 2 3 2 3 2 2 2" xfId="22069"/>
    <cellStyle name="Millares 3 3 2 3 2 3 2 3 2" xfId="22070"/>
    <cellStyle name="Millares 3 3 2 3 2 3 3 2" xfId="22071"/>
    <cellStyle name="Millares 3 3 2 3 2 3 4 2" xfId="22072"/>
    <cellStyle name="Millares 3 3 2 3 2 4 5" xfId="22073"/>
    <cellStyle name="Millares 3 3 2 3 2 4 2 4" xfId="22074"/>
    <cellStyle name="Millares 3 3 2 3 2 4 2 2 2" xfId="22075"/>
    <cellStyle name="Millares 3 3 2 3 2 4 2 3 2" xfId="22076"/>
    <cellStyle name="Millares 3 3 2 3 2 4 3 2" xfId="22077"/>
    <cellStyle name="Millares 3 3 2 3 2 4 4 2" xfId="22078"/>
    <cellStyle name="Millares 3 3 2 3 2 5 5" xfId="22079"/>
    <cellStyle name="Millares 3 3 2 3 2 5 2 4" xfId="22080"/>
    <cellStyle name="Millares 3 3 2 3 2 5 2 2 2" xfId="22081"/>
    <cellStyle name="Millares 3 3 2 3 2 5 2 3 2" xfId="22082"/>
    <cellStyle name="Millares 3 3 2 3 2 5 3 2" xfId="22083"/>
    <cellStyle name="Millares 3 3 2 3 2 5 4 2" xfId="22084"/>
    <cellStyle name="Millares 3 3 2 3 2 6 4" xfId="22085"/>
    <cellStyle name="Millares 3 3 2 3 2 6 2 2" xfId="22086"/>
    <cellStyle name="Millares 3 3 2 3 2 6 3 2" xfId="22087"/>
    <cellStyle name="Millares 3 3 2 3 2 7 2" xfId="22088"/>
    <cellStyle name="Millares 3 3 2 3 2 8 2" xfId="22089"/>
    <cellStyle name="Millares 3 3 2 3 3 6" xfId="22090"/>
    <cellStyle name="Millares 3 3 2 3 3 2 5" xfId="22091"/>
    <cellStyle name="Millares 3 3 2 3 3 2 2 4" xfId="22092"/>
    <cellStyle name="Millares 3 3 2 3 3 2 2 2 2" xfId="22093"/>
    <cellStyle name="Millares 3 3 2 3 3 2 2 3 2" xfId="22094"/>
    <cellStyle name="Millares 3 3 2 3 3 2 3 2" xfId="22095"/>
    <cellStyle name="Millares 3 3 2 3 3 2 4 2" xfId="22096"/>
    <cellStyle name="Millares 3 3 2 3 3 3 4" xfId="22097"/>
    <cellStyle name="Millares 3 3 2 3 3 3 2 2" xfId="22098"/>
    <cellStyle name="Millares 3 3 2 3 3 3 3 2" xfId="22099"/>
    <cellStyle name="Millares 3 3 2 3 3 4 2" xfId="22100"/>
    <cellStyle name="Millares 3 3 2 3 3 5 2" xfId="22101"/>
    <cellStyle name="Millares 3 3 2 3 4 5" xfId="22102"/>
    <cellStyle name="Millares 3 3 2 3 4 2 4" xfId="22103"/>
    <cellStyle name="Millares 3 3 2 3 4 2 2 2" xfId="22104"/>
    <cellStyle name="Millares 3 3 2 3 4 2 3 2" xfId="22105"/>
    <cellStyle name="Millares 3 3 2 3 4 3 2" xfId="22106"/>
    <cellStyle name="Millares 3 3 2 3 4 4 2" xfId="22107"/>
    <cellStyle name="Millares 3 3 2 3 5 5" xfId="22108"/>
    <cellStyle name="Millares 3 3 2 3 5 2 4" xfId="22109"/>
    <cellStyle name="Millares 3 3 2 3 5 2 2 2" xfId="22110"/>
    <cellStyle name="Millares 3 3 2 3 5 2 3 2" xfId="22111"/>
    <cellStyle name="Millares 3 3 2 3 5 3 2" xfId="22112"/>
    <cellStyle name="Millares 3 3 2 3 5 4 2" xfId="22113"/>
    <cellStyle name="Millares 3 3 2 3 6 5" xfId="22114"/>
    <cellStyle name="Millares 3 3 2 3 6 2 4" xfId="22115"/>
    <cellStyle name="Millares 3 3 2 3 6 2 2 2" xfId="22116"/>
    <cellStyle name="Millares 3 3 2 3 6 2 3 2" xfId="22117"/>
    <cellStyle name="Millares 3 3 2 3 6 3 2" xfId="22118"/>
    <cellStyle name="Millares 3 3 2 3 6 4 2" xfId="22119"/>
    <cellStyle name="Millares 3 3 2 3 7 4" xfId="22120"/>
    <cellStyle name="Millares 3 3 2 3 7 2 2" xfId="22121"/>
    <cellStyle name="Millares 3 3 2 3 7 3 2" xfId="22122"/>
    <cellStyle name="Millares 3 3 2 3 8 2" xfId="22123"/>
    <cellStyle name="Millares 3 3 2 3 9 2" xfId="22124"/>
    <cellStyle name="Millares 3 3 2 4 10" xfId="22125"/>
    <cellStyle name="Millares 3 3 2 4 2 9" xfId="22126"/>
    <cellStyle name="Millares 3 3 2 4 2 2 6" xfId="22127"/>
    <cellStyle name="Millares 3 3 2 4 2 2 2 5" xfId="22128"/>
    <cellStyle name="Millares 3 3 2 4 2 2 2 2 4" xfId="22129"/>
    <cellStyle name="Millares 3 3 2 4 2 2 2 2 2 2" xfId="22130"/>
    <cellStyle name="Millares 3 3 2 4 2 2 2 2 3 2" xfId="22131"/>
    <cellStyle name="Millares 3 3 2 4 2 2 2 3 2" xfId="22132"/>
    <cellStyle name="Millares 3 3 2 4 2 2 2 4 2" xfId="22133"/>
    <cellStyle name="Millares 3 3 2 4 2 2 3 4" xfId="22134"/>
    <cellStyle name="Millares 3 3 2 4 2 2 3 2 2" xfId="22135"/>
    <cellStyle name="Millares 3 3 2 4 2 2 3 3 2" xfId="22136"/>
    <cellStyle name="Millares 3 3 2 4 2 2 4 2" xfId="22137"/>
    <cellStyle name="Millares 3 3 2 4 2 2 5 2" xfId="22138"/>
    <cellStyle name="Millares 3 3 2 4 2 3 5" xfId="22139"/>
    <cellStyle name="Millares 3 3 2 4 2 3 2 4" xfId="22140"/>
    <cellStyle name="Millares 3 3 2 4 2 3 2 2 2" xfId="22141"/>
    <cellStyle name="Millares 3 3 2 4 2 3 2 3 2" xfId="22142"/>
    <cellStyle name="Millares 3 3 2 4 2 3 3 2" xfId="22143"/>
    <cellStyle name="Millares 3 3 2 4 2 3 4 2" xfId="22144"/>
    <cellStyle name="Millares 3 3 2 4 2 4 5" xfId="22145"/>
    <cellStyle name="Millares 3 3 2 4 2 4 2 4" xfId="22146"/>
    <cellStyle name="Millares 3 3 2 4 2 4 2 2 2" xfId="22147"/>
    <cellStyle name="Millares 3 3 2 4 2 4 2 3 2" xfId="22148"/>
    <cellStyle name="Millares 3 3 2 4 2 4 3 2" xfId="22149"/>
    <cellStyle name="Millares 3 3 2 4 2 4 4 2" xfId="22150"/>
    <cellStyle name="Millares 3 3 2 4 2 5 5" xfId="22151"/>
    <cellStyle name="Millares 3 3 2 4 2 5 2 4" xfId="22152"/>
    <cellStyle name="Millares 3 3 2 4 2 5 2 2 2" xfId="22153"/>
    <cellStyle name="Millares 3 3 2 4 2 5 2 3 2" xfId="22154"/>
    <cellStyle name="Millares 3 3 2 4 2 5 3 2" xfId="22155"/>
    <cellStyle name="Millares 3 3 2 4 2 5 4 2" xfId="22156"/>
    <cellStyle name="Millares 3 3 2 4 2 6 4" xfId="22157"/>
    <cellStyle name="Millares 3 3 2 4 2 6 2 2" xfId="22158"/>
    <cellStyle name="Millares 3 3 2 4 2 6 3 2" xfId="22159"/>
    <cellStyle name="Millares 3 3 2 4 2 7 2" xfId="22160"/>
    <cellStyle name="Millares 3 3 2 4 2 8 2" xfId="22161"/>
    <cellStyle name="Millares 3 3 2 4 3 6" xfId="22162"/>
    <cellStyle name="Millares 3 3 2 4 3 2 5" xfId="22163"/>
    <cellStyle name="Millares 3 3 2 4 3 2 2 4" xfId="22164"/>
    <cellStyle name="Millares 3 3 2 4 3 2 2 2 2" xfId="22165"/>
    <cellStyle name="Millares 3 3 2 4 3 2 2 3 2" xfId="22166"/>
    <cellStyle name="Millares 3 3 2 4 3 2 3 2" xfId="22167"/>
    <cellStyle name="Millares 3 3 2 4 3 2 4 2" xfId="22168"/>
    <cellStyle name="Millares 3 3 2 4 3 3 4" xfId="22169"/>
    <cellStyle name="Millares 3 3 2 4 3 3 2 2" xfId="22170"/>
    <cellStyle name="Millares 3 3 2 4 3 3 3 2" xfId="22171"/>
    <cellStyle name="Millares 3 3 2 4 3 4 2" xfId="22172"/>
    <cellStyle name="Millares 3 3 2 4 3 5 2" xfId="22173"/>
    <cellStyle name="Millares 3 3 2 4 4 5" xfId="22174"/>
    <cellStyle name="Millares 3 3 2 4 4 2 4" xfId="22175"/>
    <cellStyle name="Millares 3 3 2 4 4 2 2 2" xfId="22176"/>
    <cellStyle name="Millares 3 3 2 4 4 2 3 2" xfId="22177"/>
    <cellStyle name="Millares 3 3 2 4 4 3 2" xfId="22178"/>
    <cellStyle name="Millares 3 3 2 4 4 4 2" xfId="22179"/>
    <cellStyle name="Millares 3 3 2 4 5 5" xfId="22180"/>
    <cellStyle name="Millares 3 3 2 4 5 2 4" xfId="22181"/>
    <cellStyle name="Millares 3 3 2 4 5 2 2 2" xfId="22182"/>
    <cellStyle name="Millares 3 3 2 4 5 2 3 2" xfId="22183"/>
    <cellStyle name="Millares 3 3 2 4 5 3 2" xfId="22184"/>
    <cellStyle name="Millares 3 3 2 4 5 4 2" xfId="22185"/>
    <cellStyle name="Millares 3 3 2 4 6 5" xfId="22186"/>
    <cellStyle name="Millares 3 3 2 4 6 2 4" xfId="22187"/>
    <cellStyle name="Millares 3 3 2 4 6 2 2 2" xfId="22188"/>
    <cellStyle name="Millares 3 3 2 4 6 2 3 2" xfId="22189"/>
    <cellStyle name="Millares 3 3 2 4 6 3 2" xfId="22190"/>
    <cellStyle name="Millares 3 3 2 4 6 4 2" xfId="22191"/>
    <cellStyle name="Millares 3 3 2 4 7 4" xfId="22192"/>
    <cellStyle name="Millares 3 3 2 4 7 2 2" xfId="22193"/>
    <cellStyle name="Millares 3 3 2 4 7 3 2" xfId="22194"/>
    <cellStyle name="Millares 3 3 2 4 8 2" xfId="22195"/>
    <cellStyle name="Millares 3 3 2 4 9 2" xfId="22196"/>
    <cellStyle name="Millares 3 3 2 5 9" xfId="22197"/>
    <cellStyle name="Millares 3 3 2 5 2 6" xfId="22198"/>
    <cellStyle name="Millares 3 3 2 5 2 2 5" xfId="22199"/>
    <cellStyle name="Millares 3 3 2 5 2 2 2 4" xfId="22200"/>
    <cellStyle name="Millares 3 3 2 5 2 2 2 2 2" xfId="22201"/>
    <cellStyle name="Millares 3 3 2 5 2 2 2 3 2" xfId="22202"/>
    <cellStyle name="Millares 3 3 2 5 2 2 3 2" xfId="22203"/>
    <cellStyle name="Millares 3 3 2 5 2 2 4 2" xfId="22204"/>
    <cellStyle name="Millares 3 3 2 5 2 3 4" xfId="22205"/>
    <cellStyle name="Millares 3 3 2 5 2 3 2 2" xfId="22206"/>
    <cellStyle name="Millares 3 3 2 5 2 3 3 2" xfId="22207"/>
    <cellStyle name="Millares 3 3 2 5 2 4 2" xfId="22208"/>
    <cellStyle name="Millares 3 3 2 5 2 5 2" xfId="22209"/>
    <cellStyle name="Millares 3 3 2 5 3 5" xfId="22210"/>
    <cellStyle name="Millares 3 3 2 5 3 2 4" xfId="22211"/>
    <cellStyle name="Millares 3 3 2 5 3 2 2 2" xfId="22212"/>
    <cellStyle name="Millares 3 3 2 5 3 2 3 2" xfId="22213"/>
    <cellStyle name="Millares 3 3 2 5 3 3 2" xfId="22214"/>
    <cellStyle name="Millares 3 3 2 5 3 4 2" xfId="22215"/>
    <cellStyle name="Millares 3 3 2 5 4 5" xfId="22216"/>
    <cellStyle name="Millares 3 3 2 5 4 2 4" xfId="22217"/>
    <cellStyle name="Millares 3 3 2 5 4 2 2 2" xfId="22218"/>
    <cellStyle name="Millares 3 3 2 5 4 2 3 2" xfId="22219"/>
    <cellStyle name="Millares 3 3 2 5 4 3 2" xfId="22220"/>
    <cellStyle name="Millares 3 3 2 5 4 4 2" xfId="22221"/>
    <cellStyle name="Millares 3 3 2 5 5 5" xfId="22222"/>
    <cellStyle name="Millares 3 3 2 5 5 2 4" xfId="22223"/>
    <cellStyle name="Millares 3 3 2 5 5 2 2 2" xfId="22224"/>
    <cellStyle name="Millares 3 3 2 5 5 2 3 2" xfId="22225"/>
    <cellStyle name="Millares 3 3 2 5 5 3 2" xfId="22226"/>
    <cellStyle name="Millares 3 3 2 5 5 4 2" xfId="22227"/>
    <cellStyle name="Millares 3 3 2 5 6 4" xfId="22228"/>
    <cellStyle name="Millares 3 3 2 5 6 2 2" xfId="22229"/>
    <cellStyle name="Millares 3 3 2 5 6 3 2" xfId="22230"/>
    <cellStyle name="Millares 3 3 2 5 7 2" xfId="22231"/>
    <cellStyle name="Millares 3 3 2 5 8 2" xfId="22232"/>
    <cellStyle name="Millares 3 3 2 6 7" xfId="22233"/>
    <cellStyle name="Millares 3 3 2 6 2 5" xfId="22234"/>
    <cellStyle name="Millares 3 3 2 6 2 2 4" xfId="22235"/>
    <cellStyle name="Millares 3 3 2 6 2 2 2 2" xfId="22236"/>
    <cellStyle name="Millares 3 3 2 6 2 2 3 2" xfId="22237"/>
    <cellStyle name="Millares 3 3 2 6 2 3 2" xfId="22238"/>
    <cellStyle name="Millares 3 3 2 6 2 4 2" xfId="22239"/>
    <cellStyle name="Millares 3 3 2 6 3 5" xfId="22240"/>
    <cellStyle name="Millares 3 3 2 6 3 2 4" xfId="22241"/>
    <cellStyle name="Millares 3 3 2 6 3 2 2 2" xfId="22242"/>
    <cellStyle name="Millares 3 3 2 6 3 2 3 2" xfId="22243"/>
    <cellStyle name="Millares 3 3 2 6 3 3 2" xfId="22244"/>
    <cellStyle name="Millares 3 3 2 6 3 4 2" xfId="22245"/>
    <cellStyle name="Millares 3 3 2 6 4 4" xfId="22246"/>
    <cellStyle name="Millares 3 3 2 6 4 2 2" xfId="22247"/>
    <cellStyle name="Millares 3 3 2 6 4 3 2" xfId="22248"/>
    <cellStyle name="Millares 3 3 2 6 5 2" xfId="22249"/>
    <cellStyle name="Millares 3 3 2 6 6 2" xfId="22250"/>
    <cellStyle name="Millares 3 3 2 7 5" xfId="22251"/>
    <cellStyle name="Millares 3 3 2 7 2 4" xfId="22252"/>
    <cellStyle name="Millares 3 3 2 7 2 2 2" xfId="22253"/>
    <cellStyle name="Millares 3 3 2 7 2 3 2" xfId="22254"/>
    <cellStyle name="Millares 3 3 2 7 3 2" xfId="22255"/>
    <cellStyle name="Millares 3 3 2 7 4 2" xfId="22256"/>
    <cellStyle name="Millares 3 3 2 8 5" xfId="22257"/>
    <cellStyle name="Millares 3 3 2 8 2 4" xfId="22258"/>
    <cellStyle name="Millares 3 3 2 8 2 2 2" xfId="22259"/>
    <cellStyle name="Millares 3 3 2 8 2 3 2" xfId="22260"/>
    <cellStyle name="Millares 3 3 2 8 3 2" xfId="22261"/>
    <cellStyle name="Millares 3 3 2 8 4 2" xfId="22262"/>
    <cellStyle name="Millares 3 3 2 9 5" xfId="22263"/>
    <cellStyle name="Millares 3 3 2 9 2 4" xfId="22264"/>
    <cellStyle name="Millares 3 3 2 9 2 2 2" xfId="22265"/>
    <cellStyle name="Millares 3 3 2 9 2 3 2" xfId="22266"/>
    <cellStyle name="Millares 3 3 2 9 3 2" xfId="22267"/>
    <cellStyle name="Millares 3 3 2 9 4 2" xfId="22268"/>
    <cellStyle name="Millares 3 3 3 11" xfId="22269"/>
    <cellStyle name="Millares 3 3 3 10 2" xfId="22270"/>
    <cellStyle name="Millares 3 3 3 2 10" xfId="22271"/>
    <cellStyle name="Millares 3 3 3 2 2 9" xfId="22272"/>
    <cellStyle name="Millares 3 3 3 2 2 2 6" xfId="22273"/>
    <cellStyle name="Millares 3 3 3 2 2 2 2 5" xfId="22274"/>
    <cellStyle name="Millares 3 3 3 2 2 2 2 2 4" xfId="22275"/>
    <cellStyle name="Millares 3 3 3 2 2 2 2 2 2 2" xfId="22276"/>
    <cellStyle name="Millares 3 3 3 2 2 2 2 2 3 2" xfId="22277"/>
    <cellStyle name="Millares 3 3 3 2 2 2 2 3 2" xfId="22278"/>
    <cellStyle name="Millares 3 3 3 2 2 2 2 4 2" xfId="22279"/>
    <cellStyle name="Millares 3 3 3 2 2 2 3 4" xfId="22280"/>
    <cellStyle name="Millares 3 3 3 2 2 2 3 2 2" xfId="22281"/>
    <cellStyle name="Millares 3 3 3 2 2 2 3 3 2" xfId="22282"/>
    <cellStyle name="Millares 3 3 3 2 2 2 4 2" xfId="22283"/>
    <cellStyle name="Millares 3 3 3 2 2 2 5 2" xfId="22284"/>
    <cellStyle name="Millares 3 3 3 2 2 3 5" xfId="22285"/>
    <cellStyle name="Millares 3 3 3 2 2 3 2 4" xfId="22286"/>
    <cellStyle name="Millares 3 3 3 2 2 3 2 2 2" xfId="22287"/>
    <cellStyle name="Millares 3 3 3 2 2 3 2 3 2" xfId="22288"/>
    <cellStyle name="Millares 3 3 3 2 2 3 3 2" xfId="22289"/>
    <cellStyle name="Millares 3 3 3 2 2 3 4 2" xfId="22290"/>
    <cellStyle name="Millares 3 3 3 2 2 4 5" xfId="22291"/>
    <cellStyle name="Millares 3 3 3 2 2 4 2 4" xfId="22292"/>
    <cellStyle name="Millares 3 3 3 2 2 4 2 2 2" xfId="22293"/>
    <cellStyle name="Millares 3 3 3 2 2 4 2 3 2" xfId="22294"/>
    <cellStyle name="Millares 3 3 3 2 2 4 3 2" xfId="22295"/>
    <cellStyle name="Millares 3 3 3 2 2 4 4 2" xfId="22296"/>
    <cellStyle name="Millares 3 3 3 2 2 5 5" xfId="22297"/>
    <cellStyle name="Millares 3 3 3 2 2 5 2 4" xfId="22298"/>
    <cellStyle name="Millares 3 3 3 2 2 5 2 2 2" xfId="22299"/>
    <cellStyle name="Millares 3 3 3 2 2 5 2 3 2" xfId="22300"/>
    <cellStyle name="Millares 3 3 3 2 2 5 3 2" xfId="22301"/>
    <cellStyle name="Millares 3 3 3 2 2 5 4 2" xfId="22302"/>
    <cellStyle name="Millares 3 3 3 2 2 6 4" xfId="22303"/>
    <cellStyle name="Millares 3 3 3 2 2 6 2 2" xfId="22304"/>
    <cellStyle name="Millares 3 3 3 2 2 6 3 2" xfId="22305"/>
    <cellStyle name="Millares 3 3 3 2 2 7 2" xfId="22306"/>
    <cellStyle name="Millares 3 3 3 2 2 8 2" xfId="22307"/>
    <cellStyle name="Millares 3 3 3 2 3 6" xfId="22308"/>
    <cellStyle name="Millares 3 3 3 2 3 2 5" xfId="22309"/>
    <cellStyle name="Millares 3 3 3 2 3 2 2 4" xfId="22310"/>
    <cellStyle name="Millares 3 3 3 2 3 2 2 2 2" xfId="22311"/>
    <cellStyle name="Millares 3 3 3 2 3 2 2 3 2" xfId="22312"/>
    <cellStyle name="Millares 3 3 3 2 3 2 3 2" xfId="22313"/>
    <cellStyle name="Millares 3 3 3 2 3 2 4 2" xfId="22314"/>
    <cellStyle name="Millares 3 3 3 2 3 3 4" xfId="22315"/>
    <cellStyle name="Millares 3 3 3 2 3 3 2 2" xfId="22316"/>
    <cellStyle name="Millares 3 3 3 2 3 3 3 2" xfId="22317"/>
    <cellStyle name="Millares 3 3 3 2 3 4 2" xfId="22318"/>
    <cellStyle name="Millares 3 3 3 2 3 5 2" xfId="22319"/>
    <cellStyle name="Millares 3 3 3 2 4 5" xfId="22320"/>
    <cellStyle name="Millares 3 3 3 2 4 2 4" xfId="22321"/>
    <cellStyle name="Millares 3 3 3 2 4 2 2 2" xfId="22322"/>
    <cellStyle name="Millares 3 3 3 2 4 2 3 2" xfId="22323"/>
    <cellStyle name="Millares 3 3 3 2 4 3 2" xfId="22324"/>
    <cellStyle name="Millares 3 3 3 2 4 4 2" xfId="22325"/>
    <cellStyle name="Millares 3 3 3 2 5 5" xfId="22326"/>
    <cellStyle name="Millares 3 3 3 2 5 2 4" xfId="22327"/>
    <cellStyle name="Millares 3 3 3 2 5 2 2 2" xfId="22328"/>
    <cellStyle name="Millares 3 3 3 2 5 2 3 2" xfId="22329"/>
    <cellStyle name="Millares 3 3 3 2 5 3 2" xfId="22330"/>
    <cellStyle name="Millares 3 3 3 2 5 4 2" xfId="22331"/>
    <cellStyle name="Millares 3 3 3 2 6 5" xfId="22332"/>
    <cellStyle name="Millares 3 3 3 2 6 2 4" xfId="22333"/>
    <cellStyle name="Millares 3 3 3 2 6 2 2 2" xfId="22334"/>
    <cellStyle name="Millares 3 3 3 2 6 2 3 2" xfId="22335"/>
    <cellStyle name="Millares 3 3 3 2 6 3 2" xfId="22336"/>
    <cellStyle name="Millares 3 3 3 2 6 4 2" xfId="22337"/>
    <cellStyle name="Millares 3 3 3 2 7 4" xfId="22338"/>
    <cellStyle name="Millares 3 3 3 2 7 2 2" xfId="22339"/>
    <cellStyle name="Millares 3 3 3 2 7 3 2" xfId="22340"/>
    <cellStyle name="Millares 3 3 3 2 8 2" xfId="22341"/>
    <cellStyle name="Millares 3 3 3 2 9 2" xfId="22342"/>
    <cellStyle name="Millares 3 3 3 3 9" xfId="22343"/>
    <cellStyle name="Millares 3 3 3 3 2 6" xfId="22344"/>
    <cellStyle name="Millares 3 3 3 3 2 2 5" xfId="22345"/>
    <cellStyle name="Millares 3 3 3 3 2 2 2 4" xfId="22346"/>
    <cellStyle name="Millares 3 3 3 3 2 2 2 2 2" xfId="22347"/>
    <cellStyle name="Millares 3 3 3 3 2 2 2 3 2" xfId="22348"/>
    <cellStyle name="Millares 3 3 3 3 2 2 3 2" xfId="22349"/>
    <cellStyle name="Millares 3 3 3 3 2 2 4 2" xfId="22350"/>
    <cellStyle name="Millares 3 3 3 3 2 3 4" xfId="22351"/>
    <cellStyle name="Millares 3 3 3 3 2 3 2 2" xfId="22352"/>
    <cellStyle name="Millares 3 3 3 3 2 3 3 2" xfId="22353"/>
    <cellStyle name="Millares 3 3 3 3 2 4 2" xfId="22354"/>
    <cellStyle name="Millares 3 3 3 3 2 5 2" xfId="22355"/>
    <cellStyle name="Millares 3 3 3 3 3 5" xfId="22356"/>
    <cellStyle name="Millares 3 3 3 3 3 2 4" xfId="22357"/>
    <cellStyle name="Millares 3 3 3 3 3 2 2 2" xfId="22358"/>
    <cellStyle name="Millares 3 3 3 3 3 2 3 2" xfId="22359"/>
    <cellStyle name="Millares 3 3 3 3 3 3 2" xfId="22360"/>
    <cellStyle name="Millares 3 3 3 3 3 4 2" xfId="22361"/>
    <cellStyle name="Millares 3 3 3 3 4 5" xfId="22362"/>
    <cellStyle name="Millares 3 3 3 3 4 2 4" xfId="22363"/>
    <cellStyle name="Millares 3 3 3 3 4 2 2 2" xfId="22364"/>
    <cellStyle name="Millares 3 3 3 3 4 2 3 2" xfId="22365"/>
    <cellStyle name="Millares 3 3 3 3 4 3 2" xfId="22366"/>
    <cellStyle name="Millares 3 3 3 3 4 4 2" xfId="22367"/>
    <cellStyle name="Millares 3 3 3 3 5 5" xfId="22368"/>
    <cellStyle name="Millares 3 3 3 3 5 2 4" xfId="22369"/>
    <cellStyle name="Millares 3 3 3 3 5 2 2 2" xfId="22370"/>
    <cellStyle name="Millares 3 3 3 3 5 2 3 2" xfId="22371"/>
    <cellStyle name="Millares 3 3 3 3 5 3 2" xfId="22372"/>
    <cellStyle name="Millares 3 3 3 3 5 4 2" xfId="22373"/>
    <cellStyle name="Millares 3 3 3 3 6 4" xfId="22374"/>
    <cellStyle name="Millares 3 3 3 3 6 2 2" xfId="22375"/>
    <cellStyle name="Millares 3 3 3 3 6 3 2" xfId="22376"/>
    <cellStyle name="Millares 3 3 3 3 7 2" xfId="22377"/>
    <cellStyle name="Millares 3 3 3 3 8 2" xfId="22378"/>
    <cellStyle name="Millares 3 3 3 4 6" xfId="22379"/>
    <cellStyle name="Millares 3 3 3 4 2 5" xfId="22380"/>
    <cellStyle name="Millares 3 3 3 4 2 2 4" xfId="22381"/>
    <cellStyle name="Millares 3 3 3 4 2 2 2 2" xfId="22382"/>
    <cellStyle name="Millares 3 3 3 4 2 2 3 2" xfId="22383"/>
    <cellStyle name="Millares 3 3 3 4 2 3 2" xfId="22384"/>
    <cellStyle name="Millares 3 3 3 4 2 4 2" xfId="22385"/>
    <cellStyle name="Millares 3 3 3 4 3 4" xfId="22386"/>
    <cellStyle name="Millares 3 3 3 4 3 2 2" xfId="22387"/>
    <cellStyle name="Millares 3 3 3 4 3 3 2" xfId="22388"/>
    <cellStyle name="Millares 3 3 3 4 4 2" xfId="22389"/>
    <cellStyle name="Millares 3 3 3 4 5 2" xfId="22390"/>
    <cellStyle name="Millares 3 3 3 5 5" xfId="22391"/>
    <cellStyle name="Millares 3 3 3 5 2 4" xfId="22392"/>
    <cellStyle name="Millares 3 3 3 5 2 2 2" xfId="22393"/>
    <cellStyle name="Millares 3 3 3 5 2 3 2" xfId="22394"/>
    <cellStyle name="Millares 3 3 3 5 3 2" xfId="22395"/>
    <cellStyle name="Millares 3 3 3 5 4 2" xfId="22396"/>
    <cellStyle name="Millares 3 3 3 6 5" xfId="22397"/>
    <cellStyle name="Millares 3 3 3 6 2 4" xfId="22398"/>
    <cellStyle name="Millares 3 3 3 6 2 2 2" xfId="22399"/>
    <cellStyle name="Millares 3 3 3 6 2 3 2" xfId="22400"/>
    <cellStyle name="Millares 3 3 3 6 3 2" xfId="22401"/>
    <cellStyle name="Millares 3 3 3 6 4 2" xfId="22402"/>
    <cellStyle name="Millares 3 3 3 7 5" xfId="22403"/>
    <cellStyle name="Millares 3 3 3 7 2 4" xfId="22404"/>
    <cellStyle name="Millares 3 3 3 7 2 2 2" xfId="22405"/>
    <cellStyle name="Millares 3 3 3 7 2 3 2" xfId="22406"/>
    <cellStyle name="Millares 3 3 3 7 3 2" xfId="22407"/>
    <cellStyle name="Millares 3 3 3 7 4 2" xfId="22408"/>
    <cellStyle name="Millares 3 3 3 8 4" xfId="22409"/>
    <cellStyle name="Millares 3 3 3 8 2 2" xfId="22410"/>
    <cellStyle name="Millares 3 3 3 8 3 2" xfId="22411"/>
    <cellStyle name="Millares 3 3 3 9 2" xfId="22412"/>
    <cellStyle name="Millares 3 3 4 10" xfId="22413"/>
    <cellStyle name="Millares 3 3 4 2 9" xfId="22414"/>
    <cellStyle name="Millares 3 3 4 2 2 6" xfId="22415"/>
    <cellStyle name="Millares 3 3 4 2 2 2 5" xfId="22416"/>
    <cellStyle name="Millares 3 3 4 2 2 2 2 4" xfId="22417"/>
    <cellStyle name="Millares 3 3 4 2 2 2 2 2 2" xfId="22418"/>
    <cellStyle name="Millares 3 3 4 2 2 2 2 3 2" xfId="22419"/>
    <cellStyle name="Millares 3 3 4 2 2 2 3 2" xfId="22420"/>
    <cellStyle name="Millares 3 3 4 2 2 2 4 2" xfId="22421"/>
    <cellStyle name="Millares 3 3 4 2 2 3 4" xfId="22422"/>
    <cellStyle name="Millares 3 3 4 2 2 3 2 2" xfId="22423"/>
    <cellStyle name="Millares 3 3 4 2 2 3 3 2" xfId="22424"/>
    <cellStyle name="Millares 3 3 4 2 2 4 2" xfId="22425"/>
    <cellStyle name="Millares 3 3 4 2 2 5 2" xfId="22426"/>
    <cellStyle name="Millares 3 3 4 2 3 5" xfId="22427"/>
    <cellStyle name="Millares 3 3 4 2 3 2 4" xfId="22428"/>
    <cellStyle name="Millares 3 3 4 2 3 2 2 2" xfId="22429"/>
    <cellStyle name="Millares 3 3 4 2 3 2 3 2" xfId="22430"/>
    <cellStyle name="Millares 3 3 4 2 3 3 2" xfId="22431"/>
    <cellStyle name="Millares 3 3 4 2 3 4 2" xfId="22432"/>
    <cellStyle name="Millares 3 3 4 2 4 5" xfId="22433"/>
    <cellStyle name="Millares 3 3 4 2 4 2 4" xfId="22434"/>
    <cellStyle name="Millares 3 3 4 2 4 2 2 2" xfId="22435"/>
    <cellStyle name="Millares 3 3 4 2 4 2 3 2" xfId="22436"/>
    <cellStyle name="Millares 3 3 4 2 4 3 2" xfId="22437"/>
    <cellStyle name="Millares 3 3 4 2 4 4 2" xfId="22438"/>
    <cellStyle name="Millares 3 3 4 2 5 5" xfId="22439"/>
    <cellStyle name="Millares 3 3 4 2 5 2 4" xfId="22440"/>
    <cellStyle name="Millares 3 3 4 2 5 2 2 2" xfId="22441"/>
    <cellStyle name="Millares 3 3 4 2 5 2 3 2" xfId="22442"/>
    <cellStyle name="Millares 3 3 4 2 5 3 2" xfId="22443"/>
    <cellStyle name="Millares 3 3 4 2 5 4 2" xfId="22444"/>
    <cellStyle name="Millares 3 3 4 2 6 4" xfId="22445"/>
    <cellStyle name="Millares 3 3 4 2 6 2 2" xfId="22446"/>
    <cellStyle name="Millares 3 3 4 2 6 3 2" xfId="22447"/>
    <cellStyle name="Millares 3 3 4 2 7 2" xfId="22448"/>
    <cellStyle name="Millares 3 3 4 2 8 2" xfId="22449"/>
    <cellStyle name="Millares 3 3 4 3 6" xfId="22450"/>
    <cellStyle name="Millares 3 3 4 3 2 5" xfId="22451"/>
    <cellStyle name="Millares 3 3 4 3 2 2 4" xfId="22452"/>
    <cellStyle name="Millares 3 3 4 3 2 2 2 2" xfId="22453"/>
    <cellStyle name="Millares 3 3 4 3 2 2 3 2" xfId="22454"/>
    <cellStyle name="Millares 3 3 4 3 2 3 2" xfId="22455"/>
    <cellStyle name="Millares 3 3 4 3 2 4 2" xfId="22456"/>
    <cellStyle name="Millares 3 3 4 3 3 4" xfId="22457"/>
    <cellStyle name="Millares 3 3 4 3 3 2 2" xfId="22458"/>
    <cellStyle name="Millares 3 3 4 3 3 3 2" xfId="22459"/>
    <cellStyle name="Millares 3 3 4 3 4 2" xfId="22460"/>
    <cellStyle name="Millares 3 3 4 3 5 2" xfId="22461"/>
    <cellStyle name="Millares 3 3 4 4 5" xfId="22462"/>
    <cellStyle name="Millares 3 3 4 4 2 4" xfId="22463"/>
    <cellStyle name="Millares 3 3 4 4 2 2 2" xfId="22464"/>
    <cellStyle name="Millares 3 3 4 4 2 3 2" xfId="22465"/>
    <cellStyle name="Millares 3 3 4 4 3 2" xfId="22466"/>
    <cellStyle name="Millares 3 3 4 4 4 2" xfId="22467"/>
    <cellStyle name="Millares 3 3 4 5 5" xfId="22468"/>
    <cellStyle name="Millares 3 3 4 5 2 4" xfId="22469"/>
    <cellStyle name="Millares 3 3 4 5 2 2 2" xfId="22470"/>
    <cellStyle name="Millares 3 3 4 5 2 3 2" xfId="22471"/>
    <cellStyle name="Millares 3 3 4 5 3 2" xfId="22472"/>
    <cellStyle name="Millares 3 3 4 5 4 2" xfId="22473"/>
    <cellStyle name="Millares 3 3 4 6 5" xfId="22474"/>
    <cellStyle name="Millares 3 3 4 6 2 4" xfId="22475"/>
    <cellStyle name="Millares 3 3 4 6 2 2 2" xfId="22476"/>
    <cellStyle name="Millares 3 3 4 6 2 3 2" xfId="22477"/>
    <cellStyle name="Millares 3 3 4 6 3 2" xfId="22478"/>
    <cellStyle name="Millares 3 3 4 6 4 2" xfId="22479"/>
    <cellStyle name="Millares 3 3 4 7 4" xfId="22480"/>
    <cellStyle name="Millares 3 3 4 7 2 2" xfId="22481"/>
    <cellStyle name="Millares 3 3 4 7 3 2" xfId="22482"/>
    <cellStyle name="Millares 3 3 4 8 2" xfId="22483"/>
    <cellStyle name="Millares 3 3 4 9 2" xfId="22484"/>
    <cellStyle name="Millares 3 3 5 10" xfId="22485"/>
    <cellStyle name="Millares 3 3 5 2 9" xfId="22486"/>
    <cellStyle name="Millares 3 3 5 2 2 6" xfId="22487"/>
    <cellStyle name="Millares 3 3 5 2 2 2 5" xfId="22488"/>
    <cellStyle name="Millares 3 3 5 2 2 2 2 4" xfId="22489"/>
    <cellStyle name="Millares 3 3 5 2 2 2 2 2 2" xfId="22490"/>
    <cellStyle name="Millares 3 3 5 2 2 2 2 3 2" xfId="22491"/>
    <cellStyle name="Millares 3 3 5 2 2 2 3 2" xfId="22492"/>
    <cellStyle name="Millares 3 3 5 2 2 2 4 2" xfId="22493"/>
    <cellStyle name="Millares 3 3 5 2 2 3 4" xfId="22494"/>
    <cellStyle name="Millares 3 3 5 2 2 3 2 2" xfId="22495"/>
    <cellStyle name="Millares 3 3 5 2 2 3 3 2" xfId="22496"/>
    <cellStyle name="Millares 3 3 5 2 2 4 2" xfId="22497"/>
    <cellStyle name="Millares 3 3 5 2 2 5 2" xfId="22498"/>
    <cellStyle name="Millares 3 3 5 2 3 5" xfId="22499"/>
    <cellStyle name="Millares 3 3 5 2 3 2 4" xfId="22500"/>
    <cellStyle name="Millares 3 3 5 2 3 2 2 2" xfId="22501"/>
    <cellStyle name="Millares 3 3 5 2 3 2 3 2" xfId="22502"/>
    <cellStyle name="Millares 3 3 5 2 3 3 2" xfId="22503"/>
    <cellStyle name="Millares 3 3 5 2 3 4 2" xfId="22504"/>
    <cellStyle name="Millares 3 3 5 2 4 5" xfId="22505"/>
    <cellStyle name="Millares 3 3 5 2 4 2 4" xfId="22506"/>
    <cellStyle name="Millares 3 3 5 2 4 2 2 2" xfId="22507"/>
    <cellStyle name="Millares 3 3 5 2 4 2 3 2" xfId="22508"/>
    <cellStyle name="Millares 3 3 5 2 4 3 2" xfId="22509"/>
    <cellStyle name="Millares 3 3 5 2 4 4 2" xfId="22510"/>
    <cellStyle name="Millares 3 3 5 2 5 5" xfId="22511"/>
    <cellStyle name="Millares 3 3 5 2 5 2 4" xfId="22512"/>
    <cellStyle name="Millares 3 3 5 2 5 2 2 2" xfId="22513"/>
    <cellStyle name="Millares 3 3 5 2 5 2 3 2" xfId="22514"/>
    <cellStyle name="Millares 3 3 5 2 5 3 2" xfId="22515"/>
    <cellStyle name="Millares 3 3 5 2 5 4 2" xfId="22516"/>
    <cellStyle name="Millares 3 3 5 2 6 4" xfId="22517"/>
    <cellStyle name="Millares 3 3 5 2 6 2 2" xfId="22518"/>
    <cellStyle name="Millares 3 3 5 2 6 3 2" xfId="22519"/>
    <cellStyle name="Millares 3 3 5 2 7 2" xfId="22520"/>
    <cellStyle name="Millares 3 3 5 2 8 2" xfId="22521"/>
    <cellStyle name="Millares 3 3 5 3 6" xfId="22522"/>
    <cellStyle name="Millares 3 3 5 3 2 5" xfId="22523"/>
    <cellStyle name="Millares 3 3 5 3 2 2 4" xfId="22524"/>
    <cellStyle name="Millares 3 3 5 3 2 2 2 2" xfId="22525"/>
    <cellStyle name="Millares 3 3 5 3 2 2 3 2" xfId="22526"/>
    <cellStyle name="Millares 3 3 5 3 2 3 2" xfId="22527"/>
    <cellStyle name="Millares 3 3 5 3 2 4 2" xfId="22528"/>
    <cellStyle name="Millares 3 3 5 3 3 4" xfId="22529"/>
    <cellStyle name="Millares 3 3 5 3 3 2 2" xfId="22530"/>
    <cellStyle name="Millares 3 3 5 3 3 3 2" xfId="22531"/>
    <cellStyle name="Millares 3 3 5 3 4 2" xfId="22532"/>
    <cellStyle name="Millares 3 3 5 3 5 2" xfId="22533"/>
    <cellStyle name="Millares 3 3 5 4 5" xfId="22534"/>
    <cellStyle name="Millares 3 3 5 4 2 4" xfId="22535"/>
    <cellStyle name="Millares 3 3 5 4 2 2 2" xfId="22536"/>
    <cellStyle name="Millares 3 3 5 4 2 3 2" xfId="22537"/>
    <cellStyle name="Millares 3 3 5 4 3 2" xfId="22538"/>
    <cellStyle name="Millares 3 3 5 4 4 2" xfId="22539"/>
    <cellStyle name="Millares 3 3 5 5 5" xfId="22540"/>
    <cellStyle name="Millares 3 3 5 5 2 4" xfId="22541"/>
    <cellStyle name="Millares 3 3 5 5 2 2 2" xfId="22542"/>
    <cellStyle name="Millares 3 3 5 5 2 3 2" xfId="22543"/>
    <cellStyle name="Millares 3 3 5 5 3 2" xfId="22544"/>
    <cellStyle name="Millares 3 3 5 5 4 2" xfId="22545"/>
    <cellStyle name="Millares 3 3 5 6 5" xfId="22546"/>
    <cellStyle name="Millares 3 3 5 6 2 4" xfId="22547"/>
    <cellStyle name="Millares 3 3 5 6 2 2 2" xfId="22548"/>
    <cellStyle name="Millares 3 3 5 6 2 3 2" xfId="22549"/>
    <cellStyle name="Millares 3 3 5 6 3 2" xfId="22550"/>
    <cellStyle name="Millares 3 3 5 6 4 2" xfId="22551"/>
    <cellStyle name="Millares 3 3 5 7 4" xfId="22552"/>
    <cellStyle name="Millares 3 3 5 7 2 2" xfId="22553"/>
    <cellStyle name="Millares 3 3 5 7 3 2" xfId="22554"/>
    <cellStyle name="Millares 3 3 5 8 2" xfId="22555"/>
    <cellStyle name="Millares 3 3 5 9 2" xfId="22556"/>
    <cellStyle name="Millares 3 3 6 9" xfId="22557"/>
    <cellStyle name="Millares 3 3 6 2 6" xfId="22558"/>
    <cellStyle name="Millares 3 3 6 2 2 5" xfId="22559"/>
    <cellStyle name="Millares 3 3 6 2 2 2 4" xfId="22560"/>
    <cellStyle name="Millares 3 3 6 2 2 2 2 2" xfId="22561"/>
    <cellStyle name="Millares 3 3 6 2 2 2 3 2" xfId="22562"/>
    <cellStyle name="Millares 3 3 6 2 2 3 2" xfId="22563"/>
    <cellStyle name="Millares 3 3 6 2 2 4 2" xfId="22564"/>
    <cellStyle name="Millares 3 3 6 2 3 4" xfId="22565"/>
    <cellStyle name="Millares 3 3 6 2 3 2 2" xfId="22566"/>
    <cellStyle name="Millares 3 3 6 2 3 3 2" xfId="22567"/>
    <cellStyle name="Millares 3 3 6 2 4 2" xfId="22568"/>
    <cellStyle name="Millares 3 3 6 2 5 2" xfId="22569"/>
    <cellStyle name="Millares 3 3 6 3 5" xfId="22570"/>
    <cellStyle name="Millares 3 3 6 3 2 4" xfId="22571"/>
    <cellStyle name="Millares 3 3 6 3 2 2 2" xfId="22572"/>
    <cellStyle name="Millares 3 3 6 3 2 3 2" xfId="22573"/>
    <cellStyle name="Millares 3 3 6 3 3 2" xfId="22574"/>
    <cellStyle name="Millares 3 3 6 3 4 2" xfId="22575"/>
    <cellStyle name="Millares 3 3 6 4 5" xfId="22576"/>
    <cellStyle name="Millares 3 3 6 4 2 4" xfId="22577"/>
    <cellStyle name="Millares 3 3 6 4 2 2 2" xfId="22578"/>
    <cellStyle name="Millares 3 3 6 4 2 3 2" xfId="22579"/>
    <cellStyle name="Millares 3 3 6 4 3 2" xfId="22580"/>
    <cellStyle name="Millares 3 3 6 4 4 2" xfId="22581"/>
    <cellStyle name="Millares 3 3 6 5 5" xfId="22582"/>
    <cellStyle name="Millares 3 3 6 5 2 4" xfId="22583"/>
    <cellStyle name="Millares 3 3 6 5 2 2 2" xfId="22584"/>
    <cellStyle name="Millares 3 3 6 5 2 3 2" xfId="22585"/>
    <cellStyle name="Millares 3 3 6 5 3 2" xfId="22586"/>
    <cellStyle name="Millares 3 3 6 5 4 2" xfId="22587"/>
    <cellStyle name="Millares 3 3 6 6 4" xfId="22588"/>
    <cellStyle name="Millares 3 3 6 6 2 2" xfId="22589"/>
    <cellStyle name="Millares 3 3 6 6 3 2" xfId="22590"/>
    <cellStyle name="Millares 3 3 6 7 2" xfId="22591"/>
    <cellStyle name="Millares 3 3 6 8 2" xfId="22592"/>
    <cellStyle name="Millares 3 3 7 7" xfId="22593"/>
    <cellStyle name="Millares 3 3 7 2 5" xfId="22594"/>
    <cellStyle name="Millares 3 3 7 2 2 4" xfId="22595"/>
    <cellStyle name="Millares 3 3 7 2 2 2 2" xfId="22596"/>
    <cellStyle name="Millares 3 3 7 2 2 3 2" xfId="22597"/>
    <cellStyle name="Millares 3 3 7 2 3 2" xfId="22598"/>
    <cellStyle name="Millares 3 3 7 2 4 2" xfId="22599"/>
    <cellStyle name="Millares 3 3 7 3 5" xfId="22600"/>
    <cellStyle name="Millares 3 3 7 3 2 4" xfId="22601"/>
    <cellStyle name="Millares 3 3 7 3 2 2 2" xfId="22602"/>
    <cellStyle name="Millares 3 3 7 3 2 3 2" xfId="22603"/>
    <cellStyle name="Millares 3 3 7 3 3 2" xfId="22604"/>
    <cellStyle name="Millares 3 3 7 3 4 2" xfId="22605"/>
    <cellStyle name="Millares 3 3 7 4 4" xfId="22606"/>
    <cellStyle name="Millares 3 3 7 4 2 2" xfId="22607"/>
    <cellStyle name="Millares 3 3 7 4 3 2" xfId="22608"/>
    <cellStyle name="Millares 3 3 7 5 2" xfId="22609"/>
    <cellStyle name="Millares 3 3 7 6 2" xfId="22610"/>
    <cellStyle name="Millares 3 3 8 5" xfId="22611"/>
    <cellStyle name="Millares 3 3 8 2 4" xfId="22612"/>
    <cellStyle name="Millares 3 3 8 2 2 2" xfId="22613"/>
    <cellStyle name="Millares 3 3 8 2 3 2" xfId="22614"/>
    <cellStyle name="Millares 3 3 8 3 2" xfId="22615"/>
    <cellStyle name="Millares 3 3 8 4 2" xfId="22616"/>
    <cellStyle name="Millares 3 3 9 5" xfId="22617"/>
    <cellStyle name="Millares 3 3 9 2 4" xfId="22618"/>
    <cellStyle name="Millares 3 3 9 2 2 2" xfId="22619"/>
    <cellStyle name="Millares 3 3 9 2 3 2" xfId="22620"/>
    <cellStyle name="Millares 3 3 9 3 2" xfId="22621"/>
    <cellStyle name="Millares 3 3 9 4 2" xfId="22622"/>
    <cellStyle name="Millares 3 4 2 14" xfId="22623"/>
    <cellStyle name="Millares 3 4 2 10 5" xfId="22624"/>
    <cellStyle name="Millares 3 4 2 10 2 4" xfId="22625"/>
    <cellStyle name="Millares 3 4 2 10 2 2 2" xfId="22626"/>
    <cellStyle name="Millares 3 4 2 10 2 3 2" xfId="22627"/>
    <cellStyle name="Millares 3 4 2 10 3 2" xfId="22628"/>
    <cellStyle name="Millares 3 4 2 10 4 2" xfId="22629"/>
    <cellStyle name="Millares 3 4 2 11 4" xfId="22630"/>
    <cellStyle name="Millares 3 4 2 11 2 2" xfId="22631"/>
    <cellStyle name="Millares 3 4 2 11 3 2" xfId="22632"/>
    <cellStyle name="Millares 3 4 2 12 2" xfId="22633"/>
    <cellStyle name="Millares 3 4 2 13 2" xfId="22634"/>
    <cellStyle name="Millares 3 4 2 2 11" xfId="22635"/>
    <cellStyle name="Millares 3 4 2 2 10 2" xfId="22636"/>
    <cellStyle name="Millares 3 4 2 2 2 10" xfId="22637"/>
    <cellStyle name="Millares 3 4 2 2 2 2 9" xfId="22638"/>
    <cellStyle name="Millares 3 4 2 2 2 2 2 6" xfId="22639"/>
    <cellStyle name="Millares 3 4 2 2 2 2 2 2 5" xfId="22640"/>
    <cellStyle name="Millares 3 4 2 2 2 2 2 2 2 4" xfId="22641"/>
    <cellStyle name="Millares 3 4 2 2 2 2 2 2 2 2 2" xfId="22642"/>
    <cellStyle name="Millares 3 4 2 2 2 2 2 2 2 3 2" xfId="22643"/>
    <cellStyle name="Millares 3 4 2 2 2 2 2 2 3 2" xfId="22644"/>
    <cellStyle name="Millares 3 4 2 2 2 2 2 2 4 2" xfId="22645"/>
    <cellStyle name="Millares 3 4 2 2 2 2 2 3 4" xfId="22646"/>
    <cellStyle name="Millares 3 4 2 2 2 2 2 3 2 2" xfId="22647"/>
    <cellStyle name="Millares 3 4 2 2 2 2 2 3 3 2" xfId="22648"/>
    <cellStyle name="Millares 3 4 2 2 2 2 2 4 2" xfId="22649"/>
    <cellStyle name="Millares 3 4 2 2 2 2 2 5 2" xfId="22650"/>
    <cellStyle name="Millares 3 4 2 2 2 2 3 5" xfId="22651"/>
    <cellStyle name="Millares 3 4 2 2 2 2 3 2 4" xfId="22652"/>
    <cellStyle name="Millares 3 4 2 2 2 2 3 2 2 2" xfId="22653"/>
    <cellStyle name="Millares 3 4 2 2 2 2 3 2 3 2" xfId="22654"/>
    <cellStyle name="Millares 3 4 2 2 2 2 3 3 2" xfId="22655"/>
    <cellStyle name="Millares 3 4 2 2 2 2 3 4 2" xfId="22656"/>
    <cellStyle name="Millares 3 4 2 2 2 2 4 5" xfId="22657"/>
    <cellStyle name="Millares 3 4 2 2 2 2 4 2 4" xfId="22658"/>
    <cellStyle name="Millares 3 4 2 2 2 2 4 2 2 2" xfId="22659"/>
    <cellStyle name="Millares 3 4 2 2 2 2 4 2 3 2" xfId="22660"/>
    <cellStyle name="Millares 3 4 2 2 2 2 4 3 2" xfId="22661"/>
    <cellStyle name="Millares 3 4 2 2 2 2 4 4 2" xfId="22662"/>
    <cellStyle name="Millares 3 4 2 2 2 2 5 5" xfId="22663"/>
    <cellStyle name="Millares 3 4 2 2 2 2 5 2 4" xfId="22664"/>
    <cellStyle name="Millares 3 4 2 2 2 2 5 2 2 2" xfId="22665"/>
    <cellStyle name="Millares 3 4 2 2 2 2 5 2 3 2" xfId="22666"/>
    <cellStyle name="Millares 3 4 2 2 2 2 5 3 2" xfId="22667"/>
    <cellStyle name="Millares 3 4 2 2 2 2 5 4 2" xfId="22668"/>
    <cellStyle name="Millares 3 4 2 2 2 2 6 4" xfId="22669"/>
    <cellStyle name="Millares 3 4 2 2 2 2 6 2 2" xfId="22670"/>
    <cellStyle name="Millares 3 4 2 2 2 2 6 3 2" xfId="22671"/>
    <cellStyle name="Millares 3 4 2 2 2 2 7 2" xfId="22672"/>
    <cellStyle name="Millares 3 4 2 2 2 2 8 2" xfId="22673"/>
    <cellStyle name="Millares 3 4 2 2 2 3 6" xfId="22674"/>
    <cellStyle name="Millares 3 4 2 2 2 3 2 5" xfId="22675"/>
    <cellStyle name="Millares 3 4 2 2 2 3 2 2 4" xfId="22676"/>
    <cellStyle name="Millares 3 4 2 2 2 3 2 2 2 2" xfId="22677"/>
    <cellStyle name="Millares 3 4 2 2 2 3 2 2 3 2" xfId="22678"/>
    <cellStyle name="Millares 3 4 2 2 2 3 2 3 2" xfId="22679"/>
    <cellStyle name="Millares 3 4 2 2 2 3 2 4 2" xfId="22680"/>
    <cellStyle name="Millares 3 4 2 2 2 3 3 4" xfId="22681"/>
    <cellStyle name="Millares 3 4 2 2 2 3 3 2 2" xfId="22682"/>
    <cellStyle name="Millares 3 4 2 2 2 3 3 3 2" xfId="22683"/>
    <cellStyle name="Millares 3 4 2 2 2 3 4 2" xfId="22684"/>
    <cellStyle name="Millares 3 4 2 2 2 3 5 2" xfId="22685"/>
    <cellStyle name="Millares 3 4 2 2 2 4 5" xfId="22686"/>
    <cellStyle name="Millares 3 4 2 2 2 4 2 4" xfId="22687"/>
    <cellStyle name="Millares 3 4 2 2 2 4 2 2 2" xfId="22688"/>
    <cellStyle name="Millares 3 4 2 2 2 4 2 3 2" xfId="22689"/>
    <cellStyle name="Millares 3 4 2 2 2 4 3 2" xfId="22690"/>
    <cellStyle name="Millares 3 4 2 2 2 4 4 2" xfId="22691"/>
    <cellStyle name="Millares 3 4 2 2 2 5 5" xfId="22692"/>
    <cellStyle name="Millares 3 4 2 2 2 5 2 4" xfId="22693"/>
    <cellStyle name="Millares 3 4 2 2 2 5 2 2 2" xfId="22694"/>
    <cellStyle name="Millares 3 4 2 2 2 5 2 3 2" xfId="22695"/>
    <cellStyle name="Millares 3 4 2 2 2 5 3 2" xfId="22696"/>
    <cellStyle name="Millares 3 4 2 2 2 5 4 2" xfId="22697"/>
    <cellStyle name="Millares 3 4 2 2 2 6 5" xfId="22698"/>
    <cellStyle name="Millares 3 4 2 2 2 6 2 4" xfId="22699"/>
    <cellStyle name="Millares 3 4 2 2 2 6 2 2 2" xfId="22700"/>
    <cellStyle name="Millares 3 4 2 2 2 6 2 3 2" xfId="22701"/>
    <cellStyle name="Millares 3 4 2 2 2 6 3 2" xfId="22702"/>
    <cellStyle name="Millares 3 4 2 2 2 6 4 2" xfId="22703"/>
    <cellStyle name="Millares 3 4 2 2 2 7 4" xfId="22704"/>
    <cellStyle name="Millares 3 4 2 2 2 7 2 2" xfId="22705"/>
    <cellStyle name="Millares 3 4 2 2 2 7 3 2" xfId="22706"/>
    <cellStyle name="Millares 3 4 2 2 2 8 2" xfId="22707"/>
    <cellStyle name="Millares 3 4 2 2 2 9 2" xfId="22708"/>
    <cellStyle name="Millares 3 4 2 2 3 9" xfId="22709"/>
    <cellStyle name="Millares 3 4 2 2 3 2 6" xfId="22710"/>
    <cellStyle name="Millares 3 4 2 2 3 2 2 5" xfId="22711"/>
    <cellStyle name="Millares 3 4 2 2 3 2 2 2 4" xfId="22712"/>
    <cellStyle name="Millares 3 4 2 2 3 2 2 2 2 2" xfId="22713"/>
    <cellStyle name="Millares 3 4 2 2 3 2 2 2 3 2" xfId="22714"/>
    <cellStyle name="Millares 3 4 2 2 3 2 2 3 2" xfId="22715"/>
    <cellStyle name="Millares 3 4 2 2 3 2 2 4 2" xfId="22716"/>
    <cellStyle name="Millares 3 4 2 2 3 2 3 4" xfId="22717"/>
    <cellStyle name="Millares 3 4 2 2 3 2 3 2 2" xfId="22718"/>
    <cellStyle name="Millares 3 4 2 2 3 2 3 3 2" xfId="22719"/>
    <cellStyle name="Millares 3 4 2 2 3 2 4 2" xfId="22720"/>
    <cellStyle name="Millares 3 4 2 2 3 2 5 2" xfId="22721"/>
    <cellStyle name="Millares 3 4 2 2 3 3 5" xfId="22722"/>
    <cellStyle name="Millares 3 4 2 2 3 3 2 4" xfId="22723"/>
    <cellStyle name="Millares 3 4 2 2 3 3 2 2 2" xfId="22724"/>
    <cellStyle name="Millares 3 4 2 2 3 3 2 3 2" xfId="22725"/>
    <cellStyle name="Millares 3 4 2 2 3 3 3 2" xfId="22726"/>
    <cellStyle name="Millares 3 4 2 2 3 3 4 2" xfId="22727"/>
    <cellStyle name="Millares 3 4 2 2 3 4 5" xfId="22728"/>
    <cellStyle name="Millares 3 4 2 2 3 4 2 4" xfId="22729"/>
    <cellStyle name="Millares 3 4 2 2 3 4 2 2 2" xfId="22730"/>
    <cellStyle name="Millares 3 4 2 2 3 4 2 3 2" xfId="22731"/>
    <cellStyle name="Millares 3 4 2 2 3 4 3 2" xfId="22732"/>
    <cellStyle name="Millares 3 4 2 2 3 4 4 2" xfId="22733"/>
    <cellStyle name="Millares 3 4 2 2 3 5 5" xfId="22734"/>
    <cellStyle name="Millares 3 4 2 2 3 5 2 4" xfId="22735"/>
    <cellStyle name="Millares 3 4 2 2 3 5 2 2 2" xfId="22736"/>
    <cellStyle name="Millares 3 4 2 2 3 5 2 3 2" xfId="22737"/>
    <cellStyle name="Millares 3 4 2 2 3 5 3 2" xfId="22738"/>
    <cellStyle name="Millares 3 4 2 2 3 5 4 2" xfId="22739"/>
    <cellStyle name="Millares 3 4 2 2 3 6 4" xfId="22740"/>
    <cellStyle name="Millares 3 4 2 2 3 6 2 2" xfId="22741"/>
    <cellStyle name="Millares 3 4 2 2 3 6 3 2" xfId="22742"/>
    <cellStyle name="Millares 3 4 2 2 3 7 2" xfId="22743"/>
    <cellStyle name="Millares 3 4 2 2 3 8 2" xfId="22744"/>
    <cellStyle name="Millares 3 4 2 2 4 6" xfId="22745"/>
    <cellStyle name="Millares 3 4 2 2 4 2 5" xfId="22746"/>
    <cellStyle name="Millares 3 4 2 2 4 2 2 4" xfId="22747"/>
    <cellStyle name="Millares 3 4 2 2 4 2 2 2 2" xfId="22748"/>
    <cellStyle name="Millares 3 4 2 2 4 2 2 3 2" xfId="22749"/>
    <cellStyle name="Millares 3 4 2 2 4 2 3 2" xfId="22750"/>
    <cellStyle name="Millares 3 4 2 2 4 2 4 2" xfId="22751"/>
    <cellStyle name="Millares 3 4 2 2 4 3 4" xfId="22752"/>
    <cellStyle name="Millares 3 4 2 2 4 3 2 2" xfId="22753"/>
    <cellStyle name="Millares 3 4 2 2 4 3 3 2" xfId="22754"/>
    <cellStyle name="Millares 3 4 2 2 4 4 2" xfId="22755"/>
    <cellStyle name="Millares 3 4 2 2 4 5 2" xfId="22756"/>
    <cellStyle name="Millares 3 4 2 2 5 5" xfId="22757"/>
    <cellStyle name="Millares 3 4 2 2 5 2 4" xfId="22758"/>
    <cellStyle name="Millares 3 4 2 2 5 2 2 2" xfId="22759"/>
    <cellStyle name="Millares 3 4 2 2 5 2 3 2" xfId="22760"/>
    <cellStyle name="Millares 3 4 2 2 5 3 2" xfId="22761"/>
    <cellStyle name="Millares 3 4 2 2 5 4 2" xfId="22762"/>
    <cellStyle name="Millares 3 4 2 2 6 5" xfId="22763"/>
    <cellStyle name="Millares 3 4 2 2 6 2 4" xfId="22764"/>
    <cellStyle name="Millares 3 4 2 2 6 2 2 2" xfId="22765"/>
    <cellStyle name="Millares 3 4 2 2 6 2 3 2" xfId="22766"/>
    <cellStyle name="Millares 3 4 2 2 6 3 2" xfId="22767"/>
    <cellStyle name="Millares 3 4 2 2 6 4 2" xfId="22768"/>
    <cellStyle name="Millares 3 4 2 2 7 5" xfId="22769"/>
    <cellStyle name="Millares 3 4 2 2 7 2 4" xfId="22770"/>
    <cellStyle name="Millares 3 4 2 2 7 2 2 2" xfId="22771"/>
    <cellStyle name="Millares 3 4 2 2 7 2 3 2" xfId="22772"/>
    <cellStyle name="Millares 3 4 2 2 7 3 2" xfId="22773"/>
    <cellStyle name="Millares 3 4 2 2 7 4 2" xfId="22774"/>
    <cellStyle name="Millares 3 4 2 2 8 4" xfId="22775"/>
    <cellStyle name="Millares 3 4 2 2 8 2 2" xfId="22776"/>
    <cellStyle name="Millares 3 4 2 2 8 3 2" xfId="22777"/>
    <cellStyle name="Millares 3 4 2 2 9 2" xfId="22778"/>
    <cellStyle name="Millares 3 4 2 3 10" xfId="22779"/>
    <cellStyle name="Millares 3 4 2 3 2 9" xfId="22780"/>
    <cellStyle name="Millares 3 4 2 3 2 2 6" xfId="22781"/>
    <cellStyle name="Millares 3 4 2 3 2 2 2 5" xfId="22782"/>
    <cellStyle name="Millares 3 4 2 3 2 2 2 2 4" xfId="22783"/>
    <cellStyle name="Millares 3 4 2 3 2 2 2 2 2 2" xfId="22784"/>
    <cellStyle name="Millares 3 4 2 3 2 2 2 2 3 2" xfId="22785"/>
    <cellStyle name="Millares 3 4 2 3 2 2 2 3 2" xfId="22786"/>
    <cellStyle name="Millares 3 4 2 3 2 2 2 4 2" xfId="22787"/>
    <cellStyle name="Millares 3 4 2 3 2 2 3 4" xfId="22788"/>
    <cellStyle name="Millares 3 4 2 3 2 2 3 2 2" xfId="22789"/>
    <cellStyle name="Millares 3 4 2 3 2 2 3 3 2" xfId="22790"/>
    <cellStyle name="Millares 3 4 2 3 2 2 4 2" xfId="22791"/>
    <cellStyle name="Millares 3 4 2 3 2 2 5 2" xfId="22792"/>
    <cellStyle name="Millares 3 4 2 3 2 3 5" xfId="22793"/>
    <cellStyle name="Millares 3 4 2 3 2 3 2 4" xfId="22794"/>
    <cellStyle name="Millares 3 4 2 3 2 3 2 2 2" xfId="22795"/>
    <cellStyle name="Millares 3 4 2 3 2 3 2 3 2" xfId="22796"/>
    <cellStyle name="Millares 3 4 2 3 2 3 3 2" xfId="22797"/>
    <cellStyle name="Millares 3 4 2 3 2 3 4 2" xfId="22798"/>
    <cellStyle name="Millares 3 4 2 3 2 4 5" xfId="22799"/>
    <cellStyle name="Millares 3 4 2 3 2 4 2 4" xfId="22800"/>
    <cellStyle name="Millares 3 4 2 3 2 4 2 2 2" xfId="22801"/>
    <cellStyle name="Millares 3 4 2 3 2 4 2 3 2" xfId="22802"/>
    <cellStyle name="Millares 3 4 2 3 2 4 3 2" xfId="22803"/>
    <cellStyle name="Millares 3 4 2 3 2 4 4 2" xfId="22804"/>
    <cellStyle name="Millares 3 4 2 3 2 5 5" xfId="22805"/>
    <cellStyle name="Millares 3 4 2 3 2 5 2 4" xfId="22806"/>
    <cellStyle name="Millares 3 4 2 3 2 5 2 2 2" xfId="22807"/>
    <cellStyle name="Millares 3 4 2 3 2 5 2 3 2" xfId="22808"/>
    <cellStyle name="Millares 3 4 2 3 2 5 3 2" xfId="22809"/>
    <cellStyle name="Millares 3 4 2 3 2 5 4 2" xfId="22810"/>
    <cellStyle name="Millares 3 4 2 3 2 6 4" xfId="22811"/>
    <cellStyle name="Millares 3 4 2 3 2 6 2 2" xfId="22812"/>
    <cellStyle name="Millares 3 4 2 3 2 6 3 2" xfId="22813"/>
    <cellStyle name="Millares 3 4 2 3 2 7 2" xfId="22814"/>
    <cellStyle name="Millares 3 4 2 3 2 8 2" xfId="22815"/>
    <cellStyle name="Millares 3 4 2 3 3 6" xfId="22816"/>
    <cellStyle name="Millares 3 4 2 3 3 2 5" xfId="22817"/>
    <cellStyle name="Millares 3 4 2 3 3 2 2 4" xfId="22818"/>
    <cellStyle name="Millares 3 4 2 3 3 2 2 2 2" xfId="22819"/>
    <cellStyle name="Millares 3 4 2 3 3 2 2 3 2" xfId="22820"/>
    <cellStyle name="Millares 3 4 2 3 3 2 3 2" xfId="22821"/>
    <cellStyle name="Millares 3 4 2 3 3 2 4 2" xfId="22822"/>
    <cellStyle name="Millares 3 4 2 3 3 3 4" xfId="22823"/>
    <cellStyle name="Millares 3 4 2 3 3 3 2 2" xfId="22824"/>
    <cellStyle name="Millares 3 4 2 3 3 3 3 2" xfId="22825"/>
    <cellStyle name="Millares 3 4 2 3 3 4 2" xfId="22826"/>
    <cellStyle name="Millares 3 4 2 3 3 5 2" xfId="22827"/>
    <cellStyle name="Millares 3 4 2 3 4 5" xfId="22828"/>
    <cellStyle name="Millares 3 4 2 3 4 2 4" xfId="22829"/>
    <cellStyle name="Millares 3 4 2 3 4 2 2 2" xfId="22830"/>
    <cellStyle name="Millares 3 4 2 3 4 2 3 2" xfId="22831"/>
    <cellStyle name="Millares 3 4 2 3 4 3 2" xfId="22832"/>
    <cellStyle name="Millares 3 4 2 3 4 4 2" xfId="22833"/>
    <cellStyle name="Millares 3 4 2 3 5 5" xfId="22834"/>
    <cellStyle name="Millares 3 4 2 3 5 2 4" xfId="22835"/>
    <cellStyle name="Millares 3 4 2 3 5 2 2 2" xfId="22836"/>
    <cellStyle name="Millares 3 4 2 3 5 2 3 2" xfId="22837"/>
    <cellStyle name="Millares 3 4 2 3 5 3 2" xfId="22838"/>
    <cellStyle name="Millares 3 4 2 3 5 4 2" xfId="22839"/>
    <cellStyle name="Millares 3 4 2 3 6 5" xfId="22840"/>
    <cellStyle name="Millares 3 4 2 3 6 2 4" xfId="22841"/>
    <cellStyle name="Millares 3 4 2 3 6 2 2 2" xfId="22842"/>
    <cellStyle name="Millares 3 4 2 3 6 2 3 2" xfId="22843"/>
    <cellStyle name="Millares 3 4 2 3 6 3 2" xfId="22844"/>
    <cellStyle name="Millares 3 4 2 3 6 4 2" xfId="22845"/>
    <cellStyle name="Millares 3 4 2 3 7 4" xfId="22846"/>
    <cellStyle name="Millares 3 4 2 3 7 2 2" xfId="22847"/>
    <cellStyle name="Millares 3 4 2 3 7 3 2" xfId="22848"/>
    <cellStyle name="Millares 3 4 2 3 8 2" xfId="22849"/>
    <cellStyle name="Millares 3 4 2 3 9 2" xfId="22850"/>
    <cellStyle name="Millares 3 4 2 4 10" xfId="22851"/>
    <cellStyle name="Millares 3 4 2 4 2 9" xfId="22852"/>
    <cellStyle name="Millares 3 4 2 4 2 2 6" xfId="22853"/>
    <cellStyle name="Millares 3 4 2 4 2 2 2 5" xfId="22854"/>
    <cellStyle name="Millares 3 4 2 4 2 2 2 2 4" xfId="22855"/>
    <cellStyle name="Millares 3 4 2 4 2 2 2 2 2 2" xfId="22856"/>
    <cellStyle name="Millares 3 4 2 4 2 2 2 2 3 2" xfId="22857"/>
    <cellStyle name="Millares 3 4 2 4 2 2 2 3 2" xfId="22858"/>
    <cellStyle name="Millares 3 4 2 4 2 2 2 4 2" xfId="22859"/>
    <cellStyle name="Millares 3 4 2 4 2 2 3 4" xfId="22860"/>
    <cellStyle name="Millares 3 4 2 4 2 2 3 2 2" xfId="22861"/>
    <cellStyle name="Millares 3 4 2 4 2 2 3 3 2" xfId="22862"/>
    <cellStyle name="Millares 3 4 2 4 2 2 4 2" xfId="22863"/>
    <cellStyle name="Millares 3 4 2 4 2 2 5 2" xfId="22864"/>
    <cellStyle name="Millares 3 4 2 4 2 3 5" xfId="22865"/>
    <cellStyle name="Millares 3 4 2 4 2 3 2 4" xfId="22866"/>
    <cellStyle name="Millares 3 4 2 4 2 3 2 2 2" xfId="22867"/>
    <cellStyle name="Millares 3 4 2 4 2 3 2 3 2" xfId="22868"/>
    <cellStyle name="Millares 3 4 2 4 2 3 3 2" xfId="22869"/>
    <cellStyle name="Millares 3 4 2 4 2 3 4 2" xfId="22870"/>
    <cellStyle name="Millares 3 4 2 4 2 4 5" xfId="22871"/>
    <cellStyle name="Millares 3 4 2 4 2 4 2 4" xfId="22872"/>
    <cellStyle name="Millares 3 4 2 4 2 4 2 2 2" xfId="22873"/>
    <cellStyle name="Millares 3 4 2 4 2 4 2 3 2" xfId="22874"/>
    <cellStyle name="Millares 3 4 2 4 2 4 3 2" xfId="22875"/>
    <cellStyle name="Millares 3 4 2 4 2 4 4 2" xfId="22876"/>
    <cellStyle name="Millares 3 4 2 4 2 5 5" xfId="22877"/>
    <cellStyle name="Millares 3 4 2 4 2 5 2 4" xfId="22878"/>
    <cellStyle name="Millares 3 4 2 4 2 5 2 2 2" xfId="22879"/>
    <cellStyle name="Millares 3 4 2 4 2 5 2 3 2" xfId="22880"/>
    <cellStyle name="Millares 3 4 2 4 2 5 3 2" xfId="22881"/>
    <cellStyle name="Millares 3 4 2 4 2 5 4 2" xfId="22882"/>
    <cellStyle name="Millares 3 4 2 4 2 6 4" xfId="22883"/>
    <cellStyle name="Millares 3 4 2 4 2 6 2 2" xfId="22884"/>
    <cellStyle name="Millares 3 4 2 4 2 6 3 2" xfId="22885"/>
    <cellStyle name="Millares 3 4 2 4 2 7 2" xfId="22886"/>
    <cellStyle name="Millares 3 4 2 4 2 8 2" xfId="22887"/>
    <cellStyle name="Millares 3 4 2 4 3 6" xfId="22888"/>
    <cellStyle name="Millares 3 4 2 4 3 2 5" xfId="22889"/>
    <cellStyle name="Millares 3 4 2 4 3 2 2 4" xfId="22890"/>
    <cellStyle name="Millares 3 4 2 4 3 2 2 2 2" xfId="22891"/>
    <cellStyle name="Millares 3 4 2 4 3 2 2 3 2" xfId="22892"/>
    <cellStyle name="Millares 3 4 2 4 3 2 3 2" xfId="22893"/>
    <cellStyle name="Millares 3 4 2 4 3 2 4 2" xfId="22894"/>
    <cellStyle name="Millares 3 4 2 4 3 3 4" xfId="22895"/>
    <cellStyle name="Millares 3 4 2 4 3 3 2 2" xfId="22896"/>
    <cellStyle name="Millares 3 4 2 4 3 3 3 2" xfId="22897"/>
    <cellStyle name="Millares 3 4 2 4 3 4 2" xfId="22898"/>
    <cellStyle name="Millares 3 4 2 4 3 5 2" xfId="22899"/>
    <cellStyle name="Millares 3 4 2 4 4 5" xfId="22900"/>
    <cellStyle name="Millares 3 4 2 4 4 2 4" xfId="22901"/>
    <cellStyle name="Millares 3 4 2 4 4 2 2 2" xfId="22902"/>
    <cellStyle name="Millares 3 4 2 4 4 2 3 2" xfId="22903"/>
    <cellStyle name="Millares 3 4 2 4 4 3 2" xfId="22904"/>
    <cellStyle name="Millares 3 4 2 4 4 4 2" xfId="22905"/>
    <cellStyle name="Millares 3 4 2 4 5 5" xfId="22906"/>
    <cellStyle name="Millares 3 4 2 4 5 2 4" xfId="22907"/>
    <cellStyle name="Millares 3 4 2 4 5 2 2 2" xfId="22908"/>
    <cellStyle name="Millares 3 4 2 4 5 2 3 2" xfId="22909"/>
    <cellStyle name="Millares 3 4 2 4 5 3 2" xfId="22910"/>
    <cellStyle name="Millares 3 4 2 4 5 4 2" xfId="22911"/>
    <cellStyle name="Millares 3 4 2 4 6 5" xfId="22912"/>
    <cellStyle name="Millares 3 4 2 4 6 2 4" xfId="22913"/>
    <cellStyle name="Millares 3 4 2 4 6 2 2 2" xfId="22914"/>
    <cellStyle name="Millares 3 4 2 4 6 2 3 2" xfId="22915"/>
    <cellStyle name="Millares 3 4 2 4 6 3 2" xfId="22916"/>
    <cellStyle name="Millares 3 4 2 4 6 4 2" xfId="22917"/>
    <cellStyle name="Millares 3 4 2 4 7 4" xfId="22918"/>
    <cellStyle name="Millares 3 4 2 4 7 2 2" xfId="22919"/>
    <cellStyle name="Millares 3 4 2 4 7 3 2" xfId="22920"/>
    <cellStyle name="Millares 3 4 2 4 8 2" xfId="22921"/>
    <cellStyle name="Millares 3 4 2 4 9 2" xfId="22922"/>
    <cellStyle name="Millares 3 4 2 5 9" xfId="22923"/>
    <cellStyle name="Millares 3 4 2 5 2 6" xfId="22924"/>
    <cellStyle name="Millares 3 4 2 5 2 2 5" xfId="22925"/>
    <cellStyle name="Millares 3 4 2 5 2 2 2 4" xfId="22926"/>
    <cellStyle name="Millares 3 4 2 5 2 2 2 2 2" xfId="22927"/>
    <cellStyle name="Millares 3 4 2 5 2 2 2 3 2" xfId="22928"/>
    <cellStyle name="Millares 3 4 2 5 2 2 3 2" xfId="22929"/>
    <cellStyle name="Millares 3 4 2 5 2 2 4 2" xfId="22930"/>
    <cellStyle name="Millares 3 4 2 5 2 3 4" xfId="22931"/>
    <cellStyle name="Millares 3 4 2 5 2 3 2 2" xfId="22932"/>
    <cellStyle name="Millares 3 4 2 5 2 3 3 2" xfId="22933"/>
    <cellStyle name="Millares 3 4 2 5 2 4 2" xfId="22934"/>
    <cellStyle name="Millares 3 4 2 5 2 5 2" xfId="22935"/>
    <cellStyle name="Millares 3 4 2 5 3 5" xfId="22936"/>
    <cellStyle name="Millares 3 4 2 5 3 2 4" xfId="22937"/>
    <cellStyle name="Millares 3 4 2 5 3 2 2 2" xfId="22938"/>
    <cellStyle name="Millares 3 4 2 5 3 2 3 2" xfId="22939"/>
    <cellStyle name="Millares 3 4 2 5 3 3 2" xfId="22940"/>
    <cellStyle name="Millares 3 4 2 5 3 4 2" xfId="22941"/>
    <cellStyle name="Millares 3 4 2 5 4 5" xfId="22942"/>
    <cellStyle name="Millares 3 4 2 5 4 2 4" xfId="22943"/>
    <cellStyle name="Millares 3 4 2 5 4 2 2 2" xfId="22944"/>
    <cellStyle name="Millares 3 4 2 5 4 2 3 2" xfId="22945"/>
    <cellStyle name="Millares 3 4 2 5 4 3 2" xfId="22946"/>
    <cellStyle name="Millares 3 4 2 5 4 4 2" xfId="22947"/>
    <cellStyle name="Millares 3 4 2 5 5 5" xfId="22948"/>
    <cellStyle name="Millares 3 4 2 5 5 2 4" xfId="22949"/>
    <cellStyle name="Millares 3 4 2 5 5 2 2 2" xfId="22950"/>
    <cellStyle name="Millares 3 4 2 5 5 2 3 2" xfId="22951"/>
    <cellStyle name="Millares 3 4 2 5 5 3 2" xfId="22952"/>
    <cellStyle name="Millares 3 4 2 5 5 4 2" xfId="22953"/>
    <cellStyle name="Millares 3 4 2 5 6 4" xfId="22954"/>
    <cellStyle name="Millares 3 4 2 5 6 2 2" xfId="22955"/>
    <cellStyle name="Millares 3 4 2 5 6 3 2" xfId="22956"/>
    <cellStyle name="Millares 3 4 2 5 7 2" xfId="22957"/>
    <cellStyle name="Millares 3 4 2 5 8 2" xfId="22958"/>
    <cellStyle name="Millares 3 4 2 6 7" xfId="22959"/>
    <cellStyle name="Millares 3 4 2 6 2 5" xfId="22960"/>
    <cellStyle name="Millares 3 4 2 6 2 2 4" xfId="22961"/>
    <cellStyle name="Millares 3 4 2 6 2 2 2 2" xfId="22962"/>
    <cellStyle name="Millares 3 4 2 6 2 2 3 2" xfId="22963"/>
    <cellStyle name="Millares 3 4 2 6 2 3 2" xfId="22964"/>
    <cellStyle name="Millares 3 4 2 6 2 4 2" xfId="22965"/>
    <cellStyle name="Millares 3 4 2 6 3 5" xfId="22966"/>
    <cellStyle name="Millares 3 4 2 6 3 2 4" xfId="22967"/>
    <cellStyle name="Millares 3 4 2 6 3 2 2 2" xfId="22968"/>
    <cellStyle name="Millares 3 4 2 6 3 2 3 2" xfId="22969"/>
    <cellStyle name="Millares 3 4 2 6 3 3 2" xfId="22970"/>
    <cellStyle name="Millares 3 4 2 6 3 4 2" xfId="22971"/>
    <cellStyle name="Millares 3 4 2 6 4 4" xfId="22972"/>
    <cellStyle name="Millares 3 4 2 6 4 2 2" xfId="22973"/>
    <cellStyle name="Millares 3 4 2 6 4 3 2" xfId="22974"/>
    <cellStyle name="Millares 3 4 2 6 5 2" xfId="22975"/>
    <cellStyle name="Millares 3 4 2 6 6 2" xfId="22976"/>
    <cellStyle name="Millares 3 4 2 7 5" xfId="22977"/>
    <cellStyle name="Millares 3 4 2 7 2 4" xfId="22978"/>
    <cellStyle name="Millares 3 4 2 7 2 2 2" xfId="22979"/>
    <cellStyle name="Millares 3 4 2 7 2 3 2" xfId="22980"/>
    <cellStyle name="Millares 3 4 2 7 3 2" xfId="22981"/>
    <cellStyle name="Millares 3 4 2 7 4 2" xfId="22982"/>
    <cellStyle name="Millares 3 4 2 8 5" xfId="22983"/>
    <cellStyle name="Millares 3 4 2 8 2 4" xfId="22984"/>
    <cellStyle name="Millares 3 4 2 8 2 2 2" xfId="22985"/>
    <cellStyle name="Millares 3 4 2 8 2 3 2" xfId="22986"/>
    <cellStyle name="Millares 3 4 2 8 3 2" xfId="22987"/>
    <cellStyle name="Millares 3 4 2 8 4 2" xfId="22988"/>
    <cellStyle name="Millares 3 4 2 9 5" xfId="22989"/>
    <cellStyle name="Millares 3 4 2 9 2 4" xfId="22990"/>
    <cellStyle name="Millares 3 4 2 9 2 2 2" xfId="22991"/>
    <cellStyle name="Millares 3 4 2 9 2 3 2" xfId="22992"/>
    <cellStyle name="Millares 3 4 2 9 3 2" xfId="22993"/>
    <cellStyle name="Millares 3 4 2 9 4 2" xfId="22994"/>
    <cellStyle name="Millares 3 4 3 2" xfId="22995"/>
    <cellStyle name="Millares 3 4 4 2" xfId="22996"/>
    <cellStyle name="Millares 3 5 14" xfId="22997"/>
    <cellStyle name="Millares 3 5 10 5" xfId="22998"/>
    <cellStyle name="Millares 3 5 10 2 4" xfId="22999"/>
    <cellStyle name="Millares 3 5 10 2 2 2" xfId="23000"/>
    <cellStyle name="Millares 3 5 10 2 3 2" xfId="23001"/>
    <cellStyle name="Millares 3 5 10 3 2" xfId="23002"/>
    <cellStyle name="Millares 3 5 10 4 2" xfId="23003"/>
    <cellStyle name="Millares 3 5 11 4" xfId="23004"/>
    <cellStyle name="Millares 3 5 11 2 2" xfId="23005"/>
    <cellStyle name="Millares 3 5 11 3 2" xfId="23006"/>
    <cellStyle name="Millares 3 5 12 2" xfId="23007"/>
    <cellStyle name="Millares 3 5 13 2" xfId="23008"/>
    <cellStyle name="Millares 3 5 2 13" xfId="23009"/>
    <cellStyle name="Millares 3 5 2 10 4" xfId="23010"/>
    <cellStyle name="Millares 3 5 2 10 2 2" xfId="23011"/>
    <cellStyle name="Millares 3 5 2 10 3 2" xfId="23012"/>
    <cellStyle name="Millares 3 5 2 11 2" xfId="23013"/>
    <cellStyle name="Millares 3 5 2 12 2" xfId="23014"/>
    <cellStyle name="Millares 3 5 2 2 10" xfId="23015"/>
    <cellStyle name="Millares 3 5 2 2 2 9" xfId="23016"/>
    <cellStyle name="Millares 3 5 2 2 2 2 6" xfId="23017"/>
    <cellStyle name="Millares 3 5 2 2 2 2 2 5" xfId="23018"/>
    <cellStyle name="Millares 3 5 2 2 2 2 2 2 4" xfId="23019"/>
    <cellStyle name="Millares 3 5 2 2 2 2 2 2 2 2" xfId="23020"/>
    <cellStyle name="Millares 3 5 2 2 2 2 2 2 3 2" xfId="23021"/>
    <cellStyle name="Millares 3 5 2 2 2 2 2 3 2" xfId="23022"/>
    <cellStyle name="Millares 3 5 2 2 2 2 2 4 2" xfId="23023"/>
    <cellStyle name="Millares 3 5 2 2 2 2 3 4" xfId="23024"/>
    <cellStyle name="Millares 3 5 2 2 2 2 3 2 2" xfId="23025"/>
    <cellStyle name="Millares 3 5 2 2 2 2 3 3 2" xfId="23026"/>
    <cellStyle name="Millares 3 5 2 2 2 2 4 2" xfId="23027"/>
    <cellStyle name="Millares 3 5 2 2 2 2 5 2" xfId="23028"/>
    <cellStyle name="Millares 3 5 2 2 2 3 5" xfId="23029"/>
    <cellStyle name="Millares 3 5 2 2 2 3 2 4" xfId="23030"/>
    <cellStyle name="Millares 3 5 2 2 2 3 2 2 2" xfId="23031"/>
    <cellStyle name="Millares 3 5 2 2 2 3 2 3 2" xfId="23032"/>
    <cellStyle name="Millares 3 5 2 2 2 3 3 2" xfId="23033"/>
    <cellStyle name="Millares 3 5 2 2 2 3 4 2" xfId="23034"/>
    <cellStyle name="Millares 3 5 2 2 2 4 5" xfId="23035"/>
    <cellStyle name="Millares 3 5 2 2 2 4 2 4" xfId="23036"/>
    <cellStyle name="Millares 3 5 2 2 2 4 2 2 2" xfId="23037"/>
    <cellStyle name="Millares 3 5 2 2 2 4 2 3 2" xfId="23038"/>
    <cellStyle name="Millares 3 5 2 2 2 4 3 2" xfId="23039"/>
    <cellStyle name="Millares 3 5 2 2 2 4 4 2" xfId="23040"/>
    <cellStyle name="Millares 3 5 2 2 2 5 5" xfId="23041"/>
    <cellStyle name="Millares 3 5 2 2 2 5 2 4" xfId="23042"/>
    <cellStyle name="Millares 3 5 2 2 2 5 2 2 2" xfId="23043"/>
    <cellStyle name="Millares 3 5 2 2 2 5 2 3 2" xfId="23044"/>
    <cellStyle name="Millares 3 5 2 2 2 5 3 2" xfId="23045"/>
    <cellStyle name="Millares 3 5 2 2 2 5 4 2" xfId="23046"/>
    <cellStyle name="Millares 3 5 2 2 2 6 4" xfId="23047"/>
    <cellStyle name="Millares 3 5 2 2 2 6 2 2" xfId="23048"/>
    <cellStyle name="Millares 3 5 2 2 2 6 3 2" xfId="23049"/>
    <cellStyle name="Millares 3 5 2 2 2 7 2" xfId="23050"/>
    <cellStyle name="Millares 3 5 2 2 2 8 2" xfId="23051"/>
    <cellStyle name="Millares 3 5 2 2 3 6" xfId="23052"/>
    <cellStyle name="Millares 3 5 2 2 3 2 5" xfId="23053"/>
    <cellStyle name="Millares 3 5 2 2 3 2 2 4" xfId="23054"/>
    <cellStyle name="Millares 3 5 2 2 3 2 2 2 2" xfId="23055"/>
    <cellStyle name="Millares 3 5 2 2 3 2 2 3 2" xfId="23056"/>
    <cellStyle name="Millares 3 5 2 2 3 2 3 2" xfId="23057"/>
    <cellStyle name="Millares 3 5 2 2 3 2 4 2" xfId="23058"/>
    <cellStyle name="Millares 3 5 2 2 3 3 4" xfId="23059"/>
    <cellStyle name="Millares 3 5 2 2 3 3 2 2" xfId="23060"/>
    <cellStyle name="Millares 3 5 2 2 3 3 3 2" xfId="23061"/>
    <cellStyle name="Millares 3 5 2 2 3 4 2" xfId="23062"/>
    <cellStyle name="Millares 3 5 2 2 3 5 2" xfId="23063"/>
    <cellStyle name="Millares 3 5 2 2 4 5" xfId="23064"/>
    <cellStyle name="Millares 3 5 2 2 4 2 4" xfId="23065"/>
    <cellStyle name="Millares 3 5 2 2 4 2 2 2" xfId="23066"/>
    <cellStyle name="Millares 3 5 2 2 4 2 3 2" xfId="23067"/>
    <cellStyle name="Millares 3 5 2 2 4 3 2" xfId="23068"/>
    <cellStyle name="Millares 3 5 2 2 4 4 2" xfId="23069"/>
    <cellStyle name="Millares 3 5 2 2 5 5" xfId="23070"/>
    <cellStyle name="Millares 3 5 2 2 5 2 4" xfId="23071"/>
    <cellStyle name="Millares 3 5 2 2 5 2 2 2" xfId="23072"/>
    <cellStyle name="Millares 3 5 2 2 5 2 3 2" xfId="23073"/>
    <cellStyle name="Millares 3 5 2 2 5 3 2" xfId="23074"/>
    <cellStyle name="Millares 3 5 2 2 5 4 2" xfId="23075"/>
    <cellStyle name="Millares 3 5 2 2 6 5" xfId="23076"/>
    <cellStyle name="Millares 3 5 2 2 6 2 4" xfId="23077"/>
    <cellStyle name="Millares 3 5 2 2 6 2 2 2" xfId="23078"/>
    <cellStyle name="Millares 3 5 2 2 6 2 3 2" xfId="23079"/>
    <cellStyle name="Millares 3 5 2 2 6 3 2" xfId="23080"/>
    <cellStyle name="Millares 3 5 2 2 6 4 2" xfId="23081"/>
    <cellStyle name="Millares 3 5 2 2 7 4" xfId="23082"/>
    <cellStyle name="Millares 3 5 2 2 7 2 2" xfId="23083"/>
    <cellStyle name="Millares 3 5 2 2 7 3 2" xfId="23084"/>
    <cellStyle name="Millares 3 5 2 2 8 2" xfId="23085"/>
    <cellStyle name="Millares 3 5 2 2 9 2" xfId="23086"/>
    <cellStyle name="Millares 3 5 2 3 9" xfId="23087"/>
    <cellStyle name="Millares 3 5 2 3 2 6" xfId="23088"/>
    <cellStyle name="Millares 3 5 2 3 2 2 5" xfId="23089"/>
    <cellStyle name="Millares 3 5 2 3 2 2 2 4" xfId="23090"/>
    <cellStyle name="Millares 3 5 2 3 2 2 2 2 2" xfId="23091"/>
    <cellStyle name="Millares 3 5 2 3 2 2 2 3 2" xfId="23092"/>
    <cellStyle name="Millares 3 5 2 3 2 2 3 2" xfId="23093"/>
    <cellStyle name="Millares 3 5 2 3 2 2 4 2" xfId="23094"/>
    <cellStyle name="Millares 3 5 2 3 2 3 4" xfId="23095"/>
    <cellStyle name="Millares 3 5 2 3 2 3 2 2" xfId="23096"/>
    <cellStyle name="Millares 3 5 2 3 2 3 3 2" xfId="23097"/>
    <cellStyle name="Millares 3 5 2 3 2 4 2" xfId="23098"/>
    <cellStyle name="Millares 3 5 2 3 2 5 2" xfId="23099"/>
    <cellStyle name="Millares 3 5 2 3 3 5" xfId="23100"/>
    <cellStyle name="Millares 3 5 2 3 3 2 4" xfId="23101"/>
    <cellStyle name="Millares 3 5 2 3 3 2 2 2" xfId="23102"/>
    <cellStyle name="Millares 3 5 2 3 3 2 3 2" xfId="23103"/>
    <cellStyle name="Millares 3 5 2 3 3 3 2" xfId="23104"/>
    <cellStyle name="Millares 3 5 2 3 3 4 2" xfId="23105"/>
    <cellStyle name="Millares 3 5 2 3 4 5" xfId="23106"/>
    <cellStyle name="Millares 3 5 2 3 4 2 4" xfId="23107"/>
    <cellStyle name="Millares 3 5 2 3 4 2 2 2" xfId="23108"/>
    <cellStyle name="Millares 3 5 2 3 4 2 3 2" xfId="23109"/>
    <cellStyle name="Millares 3 5 2 3 4 3 2" xfId="23110"/>
    <cellStyle name="Millares 3 5 2 3 4 4 2" xfId="23111"/>
    <cellStyle name="Millares 3 5 2 3 5 5" xfId="23112"/>
    <cellStyle name="Millares 3 5 2 3 5 2 4" xfId="23113"/>
    <cellStyle name="Millares 3 5 2 3 5 2 2 2" xfId="23114"/>
    <cellStyle name="Millares 3 5 2 3 5 2 3 2" xfId="23115"/>
    <cellStyle name="Millares 3 5 2 3 5 3 2" xfId="23116"/>
    <cellStyle name="Millares 3 5 2 3 5 4 2" xfId="23117"/>
    <cellStyle name="Millares 3 5 2 3 6 4" xfId="23118"/>
    <cellStyle name="Millares 3 5 2 3 6 2 2" xfId="23119"/>
    <cellStyle name="Millares 3 5 2 3 6 3 2" xfId="23120"/>
    <cellStyle name="Millares 3 5 2 3 7 2" xfId="23121"/>
    <cellStyle name="Millares 3 5 2 3 8 2" xfId="23122"/>
    <cellStyle name="Millares 3 5 2 4 7" xfId="23123"/>
    <cellStyle name="Millares 3 5 2 4 2 5" xfId="23124"/>
    <cellStyle name="Millares 3 5 2 4 2 2 4" xfId="23125"/>
    <cellStyle name="Millares 3 5 2 4 2 2 2 2" xfId="23126"/>
    <cellStyle name="Millares 3 5 2 4 2 2 3 2" xfId="23127"/>
    <cellStyle name="Millares 3 5 2 4 2 3 2" xfId="23128"/>
    <cellStyle name="Millares 3 5 2 4 2 4 2" xfId="23129"/>
    <cellStyle name="Millares 3 5 2 4 3 5" xfId="23130"/>
    <cellStyle name="Millares 3 5 2 4 3 2 4" xfId="23131"/>
    <cellStyle name="Millares 3 5 2 4 3 2 2 2" xfId="23132"/>
    <cellStyle name="Millares 3 5 2 4 3 2 3 2" xfId="23133"/>
    <cellStyle name="Millares 3 5 2 4 3 3 2" xfId="23134"/>
    <cellStyle name="Millares 3 5 2 4 3 4 2" xfId="23135"/>
    <cellStyle name="Millares 3 5 2 4 4 4" xfId="23136"/>
    <cellStyle name="Millares 3 5 2 4 4 2 2" xfId="23137"/>
    <cellStyle name="Millares 3 5 2 4 4 3 2" xfId="23138"/>
    <cellStyle name="Millares 3 5 2 4 5 2" xfId="23139"/>
    <cellStyle name="Millares 3 5 2 4 6 2" xfId="23140"/>
    <cellStyle name="Millares 3 5 2 5 5" xfId="23141"/>
    <cellStyle name="Millares 3 5 2 5 2 4" xfId="23142"/>
    <cellStyle name="Millares 3 5 2 5 2 2 2" xfId="23143"/>
    <cellStyle name="Millares 3 5 2 5 2 3 2" xfId="23144"/>
    <cellStyle name="Millares 3 5 2 5 3 2" xfId="23145"/>
    <cellStyle name="Millares 3 5 2 5 4 2" xfId="23146"/>
    <cellStyle name="Millares 3 5 2 6 5" xfId="23147"/>
    <cellStyle name="Millares 3 5 2 6 2 4" xfId="23148"/>
    <cellStyle name="Millares 3 5 2 6 2 2 2" xfId="23149"/>
    <cellStyle name="Millares 3 5 2 6 2 3 2" xfId="23150"/>
    <cellStyle name="Millares 3 5 2 6 3 2" xfId="23151"/>
    <cellStyle name="Millares 3 5 2 6 4 2" xfId="23152"/>
    <cellStyle name="Millares 3 5 2 7 5" xfId="23153"/>
    <cellStyle name="Millares 3 5 2 7 2 4" xfId="23154"/>
    <cellStyle name="Millares 3 5 2 7 2 2 2" xfId="23155"/>
    <cellStyle name="Millares 3 5 2 7 2 3 2" xfId="23156"/>
    <cellStyle name="Millares 3 5 2 7 3 2" xfId="23157"/>
    <cellStyle name="Millares 3 5 2 7 4 2" xfId="23158"/>
    <cellStyle name="Millares 3 5 2 8 5" xfId="23159"/>
    <cellStyle name="Millares 3 5 2 8 2 4" xfId="23160"/>
    <cellStyle name="Millares 3 5 2 8 2 2 2" xfId="23161"/>
    <cellStyle name="Millares 3 5 2 8 2 3 2" xfId="23162"/>
    <cellStyle name="Millares 3 5 2 8 3 2" xfId="23163"/>
    <cellStyle name="Millares 3 5 2 8 4 2" xfId="23164"/>
    <cellStyle name="Millares 3 5 2 9 5" xfId="23165"/>
    <cellStyle name="Millares 3 5 2 9 2 4" xfId="23166"/>
    <cellStyle name="Millares 3 5 2 9 2 2 2" xfId="23167"/>
    <cellStyle name="Millares 3 5 2 9 2 3 2" xfId="23168"/>
    <cellStyle name="Millares 3 5 2 9 3 2" xfId="23169"/>
    <cellStyle name="Millares 3 5 2 9 4 2" xfId="23170"/>
    <cellStyle name="Millares 3 5 3 10" xfId="23171"/>
    <cellStyle name="Millares 3 5 3 2 9" xfId="23172"/>
    <cellStyle name="Millares 3 5 3 2 2 6" xfId="23173"/>
    <cellStyle name="Millares 3 5 3 2 2 2 5" xfId="23174"/>
    <cellStyle name="Millares 3 5 3 2 2 2 2 4" xfId="23175"/>
    <cellStyle name="Millares 3 5 3 2 2 2 2 2 2" xfId="23176"/>
    <cellStyle name="Millares 3 5 3 2 2 2 2 3 2" xfId="23177"/>
    <cellStyle name="Millares 3 5 3 2 2 2 3 2" xfId="23178"/>
    <cellStyle name="Millares 3 5 3 2 2 2 4 2" xfId="23179"/>
    <cellStyle name="Millares 3 5 3 2 2 3 4" xfId="23180"/>
    <cellStyle name="Millares 3 5 3 2 2 3 2 2" xfId="23181"/>
    <cellStyle name="Millares 3 5 3 2 2 3 3 2" xfId="23182"/>
    <cellStyle name="Millares 3 5 3 2 2 4 2" xfId="23183"/>
    <cellStyle name="Millares 3 5 3 2 2 5 2" xfId="23184"/>
    <cellStyle name="Millares 3 5 3 2 3 5" xfId="23185"/>
    <cellStyle name="Millares 3 5 3 2 3 2 4" xfId="23186"/>
    <cellStyle name="Millares 3 5 3 2 3 2 2 2" xfId="23187"/>
    <cellStyle name="Millares 3 5 3 2 3 2 3 2" xfId="23188"/>
    <cellStyle name="Millares 3 5 3 2 3 3 2" xfId="23189"/>
    <cellStyle name="Millares 3 5 3 2 3 4 2" xfId="23190"/>
    <cellStyle name="Millares 3 5 3 2 4 5" xfId="23191"/>
    <cellStyle name="Millares 3 5 3 2 4 2 4" xfId="23192"/>
    <cellStyle name="Millares 3 5 3 2 4 2 2 2" xfId="23193"/>
    <cellStyle name="Millares 3 5 3 2 4 2 3 2" xfId="23194"/>
    <cellStyle name="Millares 3 5 3 2 4 3 2" xfId="23195"/>
    <cellStyle name="Millares 3 5 3 2 4 4 2" xfId="23196"/>
    <cellStyle name="Millares 3 5 3 2 5 5" xfId="23197"/>
    <cellStyle name="Millares 3 5 3 2 5 2 4" xfId="23198"/>
    <cellStyle name="Millares 3 5 3 2 5 2 2 2" xfId="23199"/>
    <cellStyle name="Millares 3 5 3 2 5 2 3 2" xfId="23200"/>
    <cellStyle name="Millares 3 5 3 2 5 3 2" xfId="23201"/>
    <cellStyle name="Millares 3 5 3 2 5 4 2" xfId="23202"/>
    <cellStyle name="Millares 3 5 3 2 6 4" xfId="23203"/>
    <cellStyle name="Millares 3 5 3 2 6 2 2" xfId="23204"/>
    <cellStyle name="Millares 3 5 3 2 6 3 2" xfId="23205"/>
    <cellStyle name="Millares 3 5 3 2 7 2" xfId="23206"/>
    <cellStyle name="Millares 3 5 3 2 8 2" xfId="23207"/>
    <cellStyle name="Millares 3 5 3 3 6" xfId="23208"/>
    <cellStyle name="Millares 3 5 3 3 2 5" xfId="23209"/>
    <cellStyle name="Millares 3 5 3 3 2 2 4" xfId="23210"/>
    <cellStyle name="Millares 3 5 3 3 2 2 2 2" xfId="23211"/>
    <cellStyle name="Millares 3 5 3 3 2 2 3 2" xfId="23212"/>
    <cellStyle name="Millares 3 5 3 3 2 3 2" xfId="23213"/>
    <cellStyle name="Millares 3 5 3 3 2 4 2" xfId="23214"/>
    <cellStyle name="Millares 3 5 3 3 3 4" xfId="23215"/>
    <cellStyle name="Millares 3 5 3 3 3 2 2" xfId="23216"/>
    <cellStyle name="Millares 3 5 3 3 3 3 2" xfId="23217"/>
    <cellStyle name="Millares 3 5 3 3 4 2" xfId="23218"/>
    <cellStyle name="Millares 3 5 3 3 5 2" xfId="23219"/>
    <cellStyle name="Millares 3 5 3 4 5" xfId="23220"/>
    <cellStyle name="Millares 3 5 3 4 2 4" xfId="23221"/>
    <cellStyle name="Millares 3 5 3 4 2 2 2" xfId="23222"/>
    <cellStyle name="Millares 3 5 3 4 2 3 2" xfId="23223"/>
    <cellStyle name="Millares 3 5 3 4 3 2" xfId="23224"/>
    <cellStyle name="Millares 3 5 3 4 4 2" xfId="23225"/>
    <cellStyle name="Millares 3 5 3 5 5" xfId="23226"/>
    <cellStyle name="Millares 3 5 3 5 2 4" xfId="23227"/>
    <cellStyle name="Millares 3 5 3 5 2 2 2" xfId="23228"/>
    <cellStyle name="Millares 3 5 3 5 2 3 2" xfId="23229"/>
    <cellStyle name="Millares 3 5 3 5 3 2" xfId="23230"/>
    <cellStyle name="Millares 3 5 3 5 4 2" xfId="23231"/>
    <cellStyle name="Millares 3 5 3 6 5" xfId="23232"/>
    <cellStyle name="Millares 3 5 3 6 2 4" xfId="23233"/>
    <cellStyle name="Millares 3 5 3 6 2 2 2" xfId="23234"/>
    <cellStyle name="Millares 3 5 3 6 2 3 2" xfId="23235"/>
    <cellStyle name="Millares 3 5 3 6 3 2" xfId="23236"/>
    <cellStyle name="Millares 3 5 3 6 4 2" xfId="23237"/>
    <cellStyle name="Millares 3 5 3 7 4" xfId="23238"/>
    <cellStyle name="Millares 3 5 3 7 2 2" xfId="23239"/>
    <cellStyle name="Millares 3 5 3 7 3 2" xfId="23240"/>
    <cellStyle name="Millares 3 5 3 8 2" xfId="23241"/>
    <cellStyle name="Millares 3 5 3 9 2" xfId="23242"/>
    <cellStyle name="Millares 3 5 4 9" xfId="23243"/>
    <cellStyle name="Millares 3 5 4 2 6" xfId="23244"/>
    <cellStyle name="Millares 3 5 4 2 2 5" xfId="23245"/>
    <cellStyle name="Millares 3 5 4 2 2 2 4" xfId="23246"/>
    <cellStyle name="Millares 3 5 4 2 2 2 2 2" xfId="23247"/>
    <cellStyle name="Millares 3 5 4 2 2 2 3 2" xfId="23248"/>
    <cellStyle name="Millares 3 5 4 2 2 3 2" xfId="23249"/>
    <cellStyle name="Millares 3 5 4 2 2 4 2" xfId="23250"/>
    <cellStyle name="Millares 3 5 4 2 3 4" xfId="23251"/>
    <cellStyle name="Millares 3 5 4 2 3 2 2" xfId="23252"/>
    <cellStyle name="Millares 3 5 4 2 3 3 2" xfId="23253"/>
    <cellStyle name="Millares 3 5 4 2 4 2" xfId="23254"/>
    <cellStyle name="Millares 3 5 4 2 5 2" xfId="23255"/>
    <cellStyle name="Millares 3 5 4 3 5" xfId="23256"/>
    <cellStyle name="Millares 3 5 4 3 2 4" xfId="23257"/>
    <cellStyle name="Millares 3 5 4 3 2 2 2" xfId="23258"/>
    <cellStyle name="Millares 3 5 4 3 2 3 2" xfId="23259"/>
    <cellStyle name="Millares 3 5 4 3 3 2" xfId="23260"/>
    <cellStyle name="Millares 3 5 4 3 4 2" xfId="23261"/>
    <cellStyle name="Millares 3 5 4 4 5" xfId="23262"/>
    <cellStyle name="Millares 3 5 4 4 2 4" xfId="23263"/>
    <cellStyle name="Millares 3 5 4 4 2 2 2" xfId="23264"/>
    <cellStyle name="Millares 3 5 4 4 2 3 2" xfId="23265"/>
    <cellStyle name="Millares 3 5 4 4 3 2" xfId="23266"/>
    <cellStyle name="Millares 3 5 4 4 4 2" xfId="23267"/>
    <cellStyle name="Millares 3 5 4 5 5" xfId="23268"/>
    <cellStyle name="Millares 3 5 4 5 2 4" xfId="23269"/>
    <cellStyle name="Millares 3 5 4 5 2 2 2" xfId="23270"/>
    <cellStyle name="Millares 3 5 4 5 2 3 2" xfId="23271"/>
    <cellStyle name="Millares 3 5 4 5 3 2" xfId="23272"/>
    <cellStyle name="Millares 3 5 4 5 4 2" xfId="23273"/>
    <cellStyle name="Millares 3 5 4 6 4" xfId="23274"/>
    <cellStyle name="Millares 3 5 4 6 2 2" xfId="23275"/>
    <cellStyle name="Millares 3 5 4 6 3 2" xfId="23276"/>
    <cellStyle name="Millares 3 5 4 7 2" xfId="23277"/>
    <cellStyle name="Millares 3 5 4 8 2" xfId="23278"/>
    <cellStyle name="Millares 3 5 5 7" xfId="23279"/>
    <cellStyle name="Millares 3 5 5 2 5" xfId="23280"/>
    <cellStyle name="Millares 3 5 5 2 2 4" xfId="23281"/>
    <cellStyle name="Millares 3 5 5 2 2 2 2" xfId="23282"/>
    <cellStyle name="Millares 3 5 5 2 2 3 2" xfId="23283"/>
    <cellStyle name="Millares 3 5 5 2 3 2" xfId="23284"/>
    <cellStyle name="Millares 3 5 5 2 4 2" xfId="23285"/>
    <cellStyle name="Millares 3 5 5 3 5" xfId="23286"/>
    <cellStyle name="Millares 3 5 5 3 2 4" xfId="23287"/>
    <cellStyle name="Millares 3 5 5 3 2 2 2" xfId="23288"/>
    <cellStyle name="Millares 3 5 5 3 2 3 2" xfId="23289"/>
    <cellStyle name="Millares 3 5 5 3 3 2" xfId="23290"/>
    <cellStyle name="Millares 3 5 5 3 4 2" xfId="23291"/>
    <cellStyle name="Millares 3 5 5 4 4" xfId="23292"/>
    <cellStyle name="Millares 3 5 5 4 2 2" xfId="23293"/>
    <cellStyle name="Millares 3 5 5 4 3 2" xfId="23294"/>
    <cellStyle name="Millares 3 5 5 5 2" xfId="23295"/>
    <cellStyle name="Millares 3 5 5 6 2" xfId="23296"/>
    <cellStyle name="Millares 3 5 6 5" xfId="23297"/>
    <cellStyle name="Millares 3 5 6 2 4" xfId="23298"/>
    <cellStyle name="Millares 3 5 6 2 2 2" xfId="23299"/>
    <cellStyle name="Millares 3 5 6 2 3 2" xfId="23300"/>
    <cellStyle name="Millares 3 5 6 3 2" xfId="23301"/>
    <cellStyle name="Millares 3 5 6 4 2" xfId="23302"/>
    <cellStyle name="Millares 3 5 7 5" xfId="23303"/>
    <cellStyle name="Millares 3 5 7 2 4" xfId="23304"/>
    <cellStyle name="Millares 3 5 7 2 2 2" xfId="23305"/>
    <cellStyle name="Millares 3 5 7 2 3 2" xfId="23306"/>
    <cellStyle name="Millares 3 5 7 3 2" xfId="23307"/>
    <cellStyle name="Millares 3 5 7 4 2" xfId="23308"/>
    <cellStyle name="Millares 3 5 8 5" xfId="23309"/>
    <cellStyle name="Millares 3 5 8 2 4" xfId="23310"/>
    <cellStyle name="Millares 3 5 8 2 2 2" xfId="23311"/>
    <cellStyle name="Millares 3 5 8 2 3 2" xfId="23312"/>
    <cellStyle name="Millares 3 5 8 3 2" xfId="23313"/>
    <cellStyle name="Millares 3 5 8 4 2" xfId="23314"/>
    <cellStyle name="Millares 3 5 9 5" xfId="23315"/>
    <cellStyle name="Millares 3 5 9 2 4" xfId="23316"/>
    <cellStyle name="Millares 3 5 9 2 2 2" xfId="23317"/>
    <cellStyle name="Millares 3 5 9 2 3 2" xfId="23318"/>
    <cellStyle name="Millares 3 5 9 3 2" xfId="23319"/>
    <cellStyle name="Millares 3 5 9 4 2" xfId="23320"/>
    <cellStyle name="Millares 3 6 12" xfId="23321"/>
    <cellStyle name="Millares 3 6 10 2" xfId="23322"/>
    <cellStyle name="Millares 3 6 11 2" xfId="23323"/>
    <cellStyle name="Millares 3 6 2 10" xfId="23324"/>
    <cellStyle name="Millares 3 6 2 2 9" xfId="23325"/>
    <cellStyle name="Millares 3 6 2 2 2 6" xfId="23326"/>
    <cellStyle name="Millares 3 6 2 2 2 2 5" xfId="23327"/>
    <cellStyle name="Millares 3 6 2 2 2 2 2 4" xfId="23328"/>
    <cellStyle name="Millares 3 6 2 2 2 2 2 2 2" xfId="23329"/>
    <cellStyle name="Millares 3 6 2 2 2 2 2 3 2" xfId="23330"/>
    <cellStyle name="Millares 3 6 2 2 2 2 3 2" xfId="23331"/>
    <cellStyle name="Millares 3 6 2 2 2 2 4 2" xfId="23332"/>
    <cellStyle name="Millares 3 6 2 2 2 3 4" xfId="23333"/>
    <cellStyle name="Millares 3 6 2 2 2 3 2 2" xfId="23334"/>
    <cellStyle name="Millares 3 6 2 2 2 3 3 2" xfId="23335"/>
    <cellStyle name="Millares 3 6 2 2 2 4 2" xfId="23336"/>
    <cellStyle name="Millares 3 6 2 2 2 5 2" xfId="23337"/>
    <cellStyle name="Millares 3 6 2 2 3 5" xfId="23338"/>
    <cellStyle name="Millares 3 6 2 2 3 2 4" xfId="23339"/>
    <cellStyle name="Millares 3 6 2 2 3 2 2 2" xfId="23340"/>
    <cellStyle name="Millares 3 6 2 2 3 2 3 2" xfId="23341"/>
    <cellStyle name="Millares 3 6 2 2 3 3 2" xfId="23342"/>
    <cellStyle name="Millares 3 6 2 2 3 4 2" xfId="23343"/>
    <cellStyle name="Millares 3 6 2 2 4 5" xfId="23344"/>
    <cellStyle name="Millares 3 6 2 2 4 2 4" xfId="23345"/>
    <cellStyle name="Millares 3 6 2 2 4 2 2 2" xfId="23346"/>
    <cellStyle name="Millares 3 6 2 2 4 2 3 2" xfId="23347"/>
    <cellStyle name="Millares 3 6 2 2 4 3 2" xfId="23348"/>
    <cellStyle name="Millares 3 6 2 2 4 4 2" xfId="23349"/>
    <cellStyle name="Millares 3 6 2 2 5 5" xfId="23350"/>
    <cellStyle name="Millares 3 6 2 2 5 2 4" xfId="23351"/>
    <cellStyle name="Millares 3 6 2 2 5 2 2 2" xfId="23352"/>
    <cellStyle name="Millares 3 6 2 2 5 2 3 2" xfId="23353"/>
    <cellStyle name="Millares 3 6 2 2 5 3 2" xfId="23354"/>
    <cellStyle name="Millares 3 6 2 2 5 4 2" xfId="23355"/>
    <cellStyle name="Millares 3 6 2 2 6 4" xfId="23356"/>
    <cellStyle name="Millares 3 6 2 2 6 2 2" xfId="23357"/>
    <cellStyle name="Millares 3 6 2 2 6 3 2" xfId="23358"/>
    <cellStyle name="Millares 3 6 2 2 7 2" xfId="23359"/>
    <cellStyle name="Millares 3 6 2 2 8 2" xfId="23360"/>
    <cellStyle name="Millares 3 6 2 3 6" xfId="23361"/>
    <cellStyle name="Millares 3 6 2 3 2 5" xfId="23362"/>
    <cellStyle name="Millares 3 6 2 3 2 2 4" xfId="23363"/>
    <cellStyle name="Millares 3 6 2 3 2 2 2 2" xfId="23364"/>
    <cellStyle name="Millares 3 6 2 3 2 2 3 2" xfId="23365"/>
    <cellStyle name="Millares 3 6 2 3 2 3 2" xfId="23366"/>
    <cellStyle name="Millares 3 6 2 3 2 4 2" xfId="23367"/>
    <cellStyle name="Millares 3 6 2 3 3 4" xfId="23368"/>
    <cellStyle name="Millares 3 6 2 3 3 2 2" xfId="23369"/>
    <cellStyle name="Millares 3 6 2 3 3 3 2" xfId="23370"/>
    <cellStyle name="Millares 3 6 2 3 4 2" xfId="23371"/>
    <cellStyle name="Millares 3 6 2 3 5 2" xfId="23372"/>
    <cellStyle name="Millares 3 6 2 4 5" xfId="23373"/>
    <cellStyle name="Millares 3 6 2 4 2 4" xfId="23374"/>
    <cellStyle name="Millares 3 6 2 4 2 2 2" xfId="23375"/>
    <cellStyle name="Millares 3 6 2 4 2 3 2" xfId="23376"/>
    <cellStyle name="Millares 3 6 2 4 3 2" xfId="23377"/>
    <cellStyle name="Millares 3 6 2 4 4 2" xfId="23378"/>
    <cellStyle name="Millares 3 6 2 5 5" xfId="23379"/>
    <cellStyle name="Millares 3 6 2 5 2 4" xfId="23380"/>
    <cellStyle name="Millares 3 6 2 5 2 2 2" xfId="23381"/>
    <cellStyle name="Millares 3 6 2 5 2 3 2" xfId="23382"/>
    <cellStyle name="Millares 3 6 2 5 3 2" xfId="23383"/>
    <cellStyle name="Millares 3 6 2 5 4 2" xfId="23384"/>
    <cellStyle name="Millares 3 6 2 6 5" xfId="23385"/>
    <cellStyle name="Millares 3 6 2 6 2 4" xfId="23386"/>
    <cellStyle name="Millares 3 6 2 6 2 2 2" xfId="23387"/>
    <cellStyle name="Millares 3 6 2 6 2 3 2" xfId="23388"/>
    <cellStyle name="Millares 3 6 2 6 3 2" xfId="23389"/>
    <cellStyle name="Millares 3 6 2 6 4 2" xfId="23390"/>
    <cellStyle name="Millares 3 6 2 7 4" xfId="23391"/>
    <cellStyle name="Millares 3 6 2 7 2 2" xfId="23392"/>
    <cellStyle name="Millares 3 6 2 7 3 2" xfId="23393"/>
    <cellStyle name="Millares 3 6 2 8 2" xfId="23394"/>
    <cellStyle name="Millares 3 6 2 9 2" xfId="23395"/>
    <cellStyle name="Millares 3 6 3 9" xfId="23396"/>
    <cellStyle name="Millares 3 6 3 2 6" xfId="23397"/>
    <cellStyle name="Millares 3 6 3 2 2 5" xfId="23398"/>
    <cellStyle name="Millares 3 6 3 2 2 2 4" xfId="23399"/>
    <cellStyle name="Millares 3 6 3 2 2 2 2 2" xfId="23400"/>
    <cellStyle name="Millares 3 6 3 2 2 2 3 2" xfId="23401"/>
    <cellStyle name="Millares 3 6 3 2 2 3 2" xfId="23402"/>
    <cellStyle name="Millares 3 6 3 2 2 4 2" xfId="23403"/>
    <cellStyle name="Millares 3 6 3 2 3 4" xfId="23404"/>
    <cellStyle name="Millares 3 6 3 2 3 2 2" xfId="23405"/>
    <cellStyle name="Millares 3 6 3 2 3 3 2" xfId="23406"/>
    <cellStyle name="Millares 3 6 3 2 4 2" xfId="23407"/>
    <cellStyle name="Millares 3 6 3 2 5 2" xfId="23408"/>
    <cellStyle name="Millares 3 6 3 3 5" xfId="23409"/>
    <cellStyle name="Millares 3 6 3 3 2 4" xfId="23410"/>
    <cellStyle name="Millares 3 6 3 3 2 2 2" xfId="23411"/>
    <cellStyle name="Millares 3 6 3 3 2 3 2" xfId="23412"/>
    <cellStyle name="Millares 3 6 3 3 3 2" xfId="23413"/>
    <cellStyle name="Millares 3 6 3 3 4 2" xfId="23414"/>
    <cellStyle name="Millares 3 6 3 4 5" xfId="23415"/>
    <cellStyle name="Millares 3 6 3 4 2 4" xfId="23416"/>
    <cellStyle name="Millares 3 6 3 4 2 2 2" xfId="23417"/>
    <cellStyle name="Millares 3 6 3 4 2 3 2" xfId="23418"/>
    <cellStyle name="Millares 3 6 3 4 3 2" xfId="23419"/>
    <cellStyle name="Millares 3 6 3 4 4 2" xfId="23420"/>
    <cellStyle name="Millares 3 6 3 5 5" xfId="23421"/>
    <cellStyle name="Millares 3 6 3 5 2 4" xfId="23422"/>
    <cellStyle name="Millares 3 6 3 5 2 2 2" xfId="23423"/>
    <cellStyle name="Millares 3 6 3 5 2 3 2" xfId="23424"/>
    <cellStyle name="Millares 3 6 3 5 3 2" xfId="23425"/>
    <cellStyle name="Millares 3 6 3 5 4 2" xfId="23426"/>
    <cellStyle name="Millares 3 6 3 6 4" xfId="23427"/>
    <cellStyle name="Millares 3 6 3 6 2 2" xfId="23428"/>
    <cellStyle name="Millares 3 6 3 6 3 2" xfId="23429"/>
    <cellStyle name="Millares 3 6 3 7 2" xfId="23430"/>
    <cellStyle name="Millares 3 6 3 8 2" xfId="23431"/>
    <cellStyle name="Millares 3 6 4 7" xfId="23432"/>
    <cellStyle name="Millares 3 6 4 2 5" xfId="23433"/>
    <cellStyle name="Millares 3 6 4 2 2 4" xfId="23434"/>
    <cellStyle name="Millares 3 6 4 2 2 2 2" xfId="23435"/>
    <cellStyle name="Millares 3 6 4 2 2 3 2" xfId="23436"/>
    <cellStyle name="Millares 3 6 4 2 3 2" xfId="23437"/>
    <cellStyle name="Millares 3 6 4 2 4 2" xfId="23438"/>
    <cellStyle name="Millares 3 6 4 3 5" xfId="23439"/>
    <cellStyle name="Millares 3 6 4 3 2 4" xfId="23440"/>
    <cellStyle name="Millares 3 6 4 3 2 2 2" xfId="23441"/>
    <cellStyle name="Millares 3 6 4 3 2 3 2" xfId="23442"/>
    <cellStyle name="Millares 3 6 4 3 3 2" xfId="23443"/>
    <cellStyle name="Millares 3 6 4 3 4 2" xfId="23444"/>
    <cellStyle name="Millares 3 6 4 4 4" xfId="23445"/>
    <cellStyle name="Millares 3 6 4 4 2 2" xfId="23446"/>
    <cellStyle name="Millares 3 6 4 4 3 2" xfId="23447"/>
    <cellStyle name="Millares 3 6 4 5 2" xfId="23448"/>
    <cellStyle name="Millares 3 6 4 6 2" xfId="23449"/>
    <cellStyle name="Millares 3 6 5 5" xfId="23450"/>
    <cellStyle name="Millares 3 6 5 2 4" xfId="23451"/>
    <cellStyle name="Millares 3 6 5 2 2 2" xfId="23452"/>
    <cellStyle name="Millares 3 6 5 2 3 2" xfId="23453"/>
    <cellStyle name="Millares 3 6 5 3 2" xfId="23454"/>
    <cellStyle name="Millares 3 6 5 4 2" xfId="23455"/>
    <cellStyle name="Millares 3 6 6 5" xfId="23456"/>
    <cellStyle name="Millares 3 6 6 2 4" xfId="23457"/>
    <cellStyle name="Millares 3 6 6 2 2 2" xfId="23458"/>
    <cellStyle name="Millares 3 6 6 2 3 2" xfId="23459"/>
    <cellStyle name="Millares 3 6 6 3 2" xfId="23460"/>
    <cellStyle name="Millares 3 6 6 4 2" xfId="23461"/>
    <cellStyle name="Millares 3 6 7 5" xfId="23462"/>
    <cellStyle name="Millares 3 6 7 2 4" xfId="23463"/>
    <cellStyle name="Millares 3 6 7 2 2 2" xfId="23464"/>
    <cellStyle name="Millares 3 6 7 2 3 2" xfId="23465"/>
    <cellStyle name="Millares 3 6 7 3 2" xfId="23466"/>
    <cellStyle name="Millares 3 6 7 4 2" xfId="23467"/>
    <cellStyle name="Millares 3 6 8 5" xfId="23468"/>
    <cellStyle name="Millares 3 6 8 2 4" xfId="23469"/>
    <cellStyle name="Millares 3 6 8 2 2 2" xfId="23470"/>
    <cellStyle name="Millares 3 6 8 2 3 2" xfId="23471"/>
    <cellStyle name="Millares 3 6 8 3 2" xfId="23472"/>
    <cellStyle name="Millares 3 6 8 4 2" xfId="23473"/>
    <cellStyle name="Millares 3 6 9 4" xfId="23474"/>
    <cellStyle name="Millares 3 6 9 2 2" xfId="23475"/>
    <cellStyle name="Millares 3 6 9 3 2" xfId="23476"/>
    <cellStyle name="Millares 3 7 4" xfId="23477"/>
    <cellStyle name="Millares 3 7 2 3" xfId="23478"/>
    <cellStyle name="Millares 3 7 2 2 2" xfId="23479"/>
    <cellStyle name="Millares 3 7 3 2" xfId="23480"/>
    <cellStyle name="Millares 3 8 3" xfId="23481"/>
    <cellStyle name="Millares 3 8 2 2" xfId="23482"/>
    <cellStyle name="Millares 201" xfId="23483"/>
    <cellStyle name="Millares 4 3 14" xfId="23484"/>
    <cellStyle name="Millares 4 3 10 5" xfId="23485"/>
    <cellStyle name="Millares 4 3 10 2 4" xfId="23486"/>
    <cellStyle name="Millares 4 3 10 2 2 2" xfId="23487"/>
    <cellStyle name="Millares 4 3 10 2 3 2" xfId="23488"/>
    <cellStyle name="Millares 4 3 10 3 2" xfId="23489"/>
    <cellStyle name="Millares 4 3 10 4 2" xfId="23490"/>
    <cellStyle name="Millares 4 3 11 4" xfId="23491"/>
    <cellStyle name="Millares 4 3 11 2 2" xfId="23492"/>
    <cellStyle name="Millares 4 3 11 3 2" xfId="23493"/>
    <cellStyle name="Millares 4 3 12 2" xfId="23494"/>
    <cellStyle name="Millares 4 3 13 2" xfId="23495"/>
    <cellStyle name="Millares 4 3 2 13" xfId="23496"/>
    <cellStyle name="Millares 4 3 2 10 4" xfId="23497"/>
    <cellStyle name="Millares 4 3 2 10 2 2" xfId="23498"/>
    <cellStyle name="Millares 4 3 2 10 3 2" xfId="23499"/>
    <cellStyle name="Millares 4 3 2 11 2" xfId="23500"/>
    <cellStyle name="Millares 4 3 2 12 2" xfId="23501"/>
    <cellStyle name="Millares 4 3 2 2 10" xfId="23502"/>
    <cellStyle name="Millares 4 3 2 2 2 9" xfId="23503"/>
    <cellStyle name="Millares 4 3 2 2 2 2 6" xfId="23504"/>
    <cellStyle name="Millares 4 3 2 2 2 2 2 5" xfId="23505"/>
    <cellStyle name="Millares 4 3 2 2 2 2 2 2 4" xfId="23506"/>
    <cellStyle name="Millares 4 3 2 2 2 2 2 2 2 2" xfId="23507"/>
    <cellStyle name="Millares 4 3 2 2 2 2 2 2 3 2" xfId="23508"/>
    <cellStyle name="Millares 4 3 2 2 2 2 2 3 2" xfId="23509"/>
    <cellStyle name="Millares 4 3 2 2 2 2 2 4 2" xfId="23510"/>
    <cellStyle name="Millares 4 3 2 2 2 2 3 4" xfId="23511"/>
    <cellStyle name="Millares 4 3 2 2 2 2 3 2 2" xfId="23512"/>
    <cellStyle name="Millares 4 3 2 2 2 2 3 3 2" xfId="23513"/>
    <cellStyle name="Millares 4 3 2 2 2 2 4 2" xfId="23514"/>
    <cellStyle name="Millares 4 3 2 2 2 2 5 2" xfId="23515"/>
    <cellStyle name="Millares 4 3 2 2 2 3 5" xfId="23516"/>
    <cellStyle name="Millares 4 3 2 2 2 3 2 4" xfId="23517"/>
    <cellStyle name="Millares 4 3 2 2 2 3 2 2 2" xfId="23518"/>
    <cellStyle name="Millares 4 3 2 2 2 3 2 3 2" xfId="23519"/>
    <cellStyle name="Millares 4 3 2 2 2 3 3 2" xfId="23520"/>
    <cellStyle name="Millares 4 3 2 2 2 3 4 2" xfId="23521"/>
    <cellStyle name="Millares 4 3 2 2 2 4 5" xfId="23522"/>
    <cellStyle name="Millares 4 3 2 2 2 4 2 4" xfId="23523"/>
    <cellStyle name="Millares 4 3 2 2 2 4 2 2 2" xfId="23524"/>
    <cellStyle name="Millares 4 3 2 2 2 4 2 3 2" xfId="23525"/>
    <cellStyle name="Millares 4 3 2 2 2 4 3 2" xfId="23526"/>
    <cellStyle name="Millares 4 3 2 2 2 4 4 2" xfId="23527"/>
    <cellStyle name="Millares 4 3 2 2 2 5 5" xfId="23528"/>
    <cellStyle name="Millares 4 3 2 2 2 5 2 4" xfId="23529"/>
    <cellStyle name="Millares 4 3 2 2 2 5 2 2 2" xfId="23530"/>
    <cellStyle name="Millares 4 3 2 2 2 5 2 3 2" xfId="23531"/>
    <cellStyle name="Millares 4 3 2 2 2 5 3 2" xfId="23532"/>
    <cellStyle name="Millares 4 3 2 2 2 5 4 2" xfId="23533"/>
    <cellStyle name="Millares 4 3 2 2 2 6 4" xfId="23534"/>
    <cellStyle name="Millares 4 3 2 2 2 6 2 2" xfId="23535"/>
    <cellStyle name="Millares 4 3 2 2 2 6 3 2" xfId="23536"/>
    <cellStyle name="Millares 4 3 2 2 2 7 2" xfId="23537"/>
    <cellStyle name="Millares 4 3 2 2 2 8 2" xfId="23538"/>
    <cellStyle name="Millares 4 3 2 2 3 6" xfId="23539"/>
    <cellStyle name="Millares 4 3 2 2 3 2 5" xfId="23540"/>
    <cellStyle name="Millares 4 3 2 2 3 2 2 4" xfId="23541"/>
    <cellStyle name="Millares 4 3 2 2 3 2 2 2 2" xfId="23542"/>
    <cellStyle name="Millares 4 3 2 2 3 2 2 3 2" xfId="23543"/>
    <cellStyle name="Millares 4 3 2 2 3 2 3 2" xfId="23544"/>
    <cellStyle name="Millares 4 3 2 2 3 2 4 2" xfId="23545"/>
    <cellStyle name="Millares 4 3 2 2 3 3 4" xfId="23546"/>
    <cellStyle name="Millares 4 3 2 2 3 3 2 2" xfId="23547"/>
    <cellStyle name="Millares 4 3 2 2 3 3 3 2" xfId="23548"/>
    <cellStyle name="Millares 4 3 2 2 3 4 2" xfId="23549"/>
    <cellStyle name="Millares 4 3 2 2 3 5 2" xfId="23550"/>
    <cellStyle name="Millares 4 3 2 2 4 5" xfId="23551"/>
    <cellStyle name="Millares 4 3 2 2 4 2 4" xfId="23552"/>
    <cellStyle name="Millares 4 3 2 2 4 2 2 2" xfId="23553"/>
    <cellStyle name="Millares 4 3 2 2 4 2 3 2" xfId="23554"/>
    <cellStyle name="Millares 4 3 2 2 4 3 2" xfId="23555"/>
    <cellStyle name="Millares 4 3 2 2 4 4 2" xfId="23556"/>
    <cellStyle name="Millares 4 3 2 2 5 5" xfId="23557"/>
    <cellStyle name="Millares 4 3 2 2 5 2 4" xfId="23558"/>
    <cellStyle name="Millares 4 3 2 2 5 2 2 2" xfId="23559"/>
    <cellStyle name="Millares 4 3 2 2 5 2 3 2" xfId="23560"/>
    <cellStyle name="Millares 4 3 2 2 5 3 2" xfId="23561"/>
    <cellStyle name="Millares 4 3 2 2 5 4 2" xfId="23562"/>
    <cellStyle name="Millares 4 3 2 2 6 5" xfId="23563"/>
    <cellStyle name="Millares 4 3 2 2 6 2 4" xfId="23564"/>
    <cellStyle name="Millares 4 3 2 2 6 2 2 2" xfId="23565"/>
    <cellStyle name="Millares 4 3 2 2 6 2 3 2" xfId="23566"/>
    <cellStyle name="Millares 4 3 2 2 6 3 2" xfId="23567"/>
    <cellStyle name="Millares 4 3 2 2 6 4 2" xfId="23568"/>
    <cellStyle name="Millares 4 3 2 2 7 4" xfId="23569"/>
    <cellStyle name="Millares 4 3 2 2 7 2 2" xfId="23570"/>
    <cellStyle name="Millares 4 3 2 2 7 3 2" xfId="23571"/>
    <cellStyle name="Millares 4 3 2 2 8 2" xfId="23572"/>
    <cellStyle name="Millares 4 3 2 2 9 2" xfId="23573"/>
    <cellStyle name="Millares 4 3 2 3 9" xfId="23574"/>
    <cellStyle name="Millares 4 3 2 3 2 6" xfId="23575"/>
    <cellStyle name="Millares 4 3 2 3 2 2 5" xfId="23576"/>
    <cellStyle name="Millares 4 3 2 3 2 2 2 4" xfId="23577"/>
    <cellStyle name="Millares 4 3 2 3 2 2 2 2 2" xfId="23578"/>
    <cellStyle name="Millares 4 3 2 3 2 2 2 3 2" xfId="23579"/>
    <cellStyle name="Millares 4 3 2 3 2 2 3 2" xfId="23580"/>
    <cellStyle name="Millares 4 3 2 3 2 2 4 2" xfId="23581"/>
    <cellStyle name="Millares 4 3 2 3 2 3 4" xfId="23582"/>
    <cellStyle name="Millares 4 3 2 3 2 3 2 2" xfId="23583"/>
    <cellStyle name="Millares 4 3 2 3 2 3 3 2" xfId="23584"/>
    <cellStyle name="Millares 4 3 2 3 2 4 2" xfId="23585"/>
    <cellStyle name="Millares 4 3 2 3 2 5 2" xfId="23586"/>
    <cellStyle name="Millares 4 3 2 3 3 5" xfId="23587"/>
    <cellStyle name="Millares 4 3 2 3 3 2 4" xfId="23588"/>
    <cellStyle name="Millares 4 3 2 3 3 2 2 2" xfId="23589"/>
    <cellStyle name="Millares 4 3 2 3 3 2 3 2" xfId="23590"/>
    <cellStyle name="Millares 4 3 2 3 3 3 2" xfId="23591"/>
    <cellStyle name="Millares 4 3 2 3 3 4 2" xfId="23592"/>
    <cellStyle name="Millares 4 3 2 3 4 5" xfId="23593"/>
    <cellStyle name="Millares 4 3 2 3 4 2 4" xfId="23594"/>
    <cellStyle name="Millares 4 3 2 3 4 2 2 2" xfId="23595"/>
    <cellStyle name="Millares 4 3 2 3 4 2 3 2" xfId="23596"/>
    <cellStyle name="Millares 4 3 2 3 4 3 2" xfId="23597"/>
    <cellStyle name="Millares 4 3 2 3 4 4 2" xfId="23598"/>
    <cellStyle name="Millares 4 3 2 3 5 5" xfId="23599"/>
    <cellStyle name="Millares 4 3 2 3 5 2 4" xfId="23600"/>
    <cellStyle name="Millares 4 3 2 3 5 2 2 2" xfId="23601"/>
    <cellStyle name="Millares 4 3 2 3 5 2 3 2" xfId="23602"/>
    <cellStyle name="Millares 4 3 2 3 5 3 2" xfId="23603"/>
    <cellStyle name="Millares 4 3 2 3 5 4 2" xfId="23604"/>
    <cellStyle name="Millares 4 3 2 3 6 4" xfId="23605"/>
    <cellStyle name="Millares 4 3 2 3 6 2 2" xfId="23606"/>
    <cellStyle name="Millares 4 3 2 3 6 3 2" xfId="23607"/>
    <cellStyle name="Millares 4 3 2 3 7 2" xfId="23608"/>
    <cellStyle name="Millares 4 3 2 3 8 2" xfId="23609"/>
    <cellStyle name="Millares 4 3 2 4 7" xfId="23610"/>
    <cellStyle name="Millares 4 3 2 4 2 5" xfId="23611"/>
    <cellStyle name="Millares 4 3 2 4 2 2 4" xfId="23612"/>
    <cellStyle name="Millares 4 3 2 4 2 2 2 2" xfId="23613"/>
    <cellStyle name="Millares 4 3 2 4 2 2 3 2" xfId="23614"/>
    <cellStyle name="Millares 4 3 2 4 2 3 2" xfId="23615"/>
    <cellStyle name="Millares 4 3 2 4 2 4 2" xfId="23616"/>
    <cellStyle name="Millares 4 3 2 4 3 5" xfId="23617"/>
    <cellStyle name="Millares 4 3 2 4 3 2 4" xfId="23618"/>
    <cellStyle name="Millares 4 3 2 4 3 2 2 2" xfId="23619"/>
    <cellStyle name="Millares 4 3 2 4 3 2 3 2" xfId="23620"/>
    <cellStyle name="Millares 4 3 2 4 3 3 2" xfId="23621"/>
    <cellStyle name="Millares 4 3 2 4 3 4 2" xfId="23622"/>
    <cellStyle name="Millares 4 3 2 4 4 4" xfId="23623"/>
    <cellStyle name="Millares 4 3 2 4 4 2 2" xfId="23624"/>
    <cellStyle name="Millares 4 3 2 4 4 3 2" xfId="23625"/>
    <cellStyle name="Millares 4 3 2 4 5 2" xfId="23626"/>
    <cellStyle name="Millares 4 3 2 4 6 2" xfId="23627"/>
    <cellStyle name="Millares 4 3 2 5 5" xfId="23628"/>
    <cellStyle name="Millares 4 3 2 5 2 4" xfId="23629"/>
    <cellStyle name="Millares 4 3 2 5 2 2 2" xfId="23630"/>
    <cellStyle name="Millares 4 3 2 5 2 3 2" xfId="23631"/>
    <cellStyle name="Millares 4 3 2 5 3 2" xfId="23632"/>
    <cellStyle name="Millares 4 3 2 5 4 2" xfId="23633"/>
    <cellStyle name="Millares 4 3 2 6 5" xfId="23634"/>
    <cellStyle name="Millares 4 3 2 6 2 4" xfId="23635"/>
    <cellStyle name="Millares 4 3 2 6 2 2 2" xfId="23636"/>
    <cellStyle name="Millares 4 3 2 6 2 3 2" xfId="23637"/>
    <cellStyle name="Millares 4 3 2 6 3 2" xfId="23638"/>
    <cellStyle name="Millares 4 3 2 6 4 2" xfId="23639"/>
    <cellStyle name="Millares 4 3 2 7 5" xfId="23640"/>
    <cellStyle name="Millares 4 3 2 7 2 4" xfId="23641"/>
    <cellStyle name="Millares 4 3 2 7 2 2 2" xfId="23642"/>
    <cellStyle name="Millares 4 3 2 7 2 3 2" xfId="23643"/>
    <cellStyle name="Millares 4 3 2 7 3 2" xfId="23644"/>
    <cellStyle name="Millares 4 3 2 7 4 2" xfId="23645"/>
    <cellStyle name="Millares 4 3 2 8 5" xfId="23646"/>
    <cellStyle name="Millares 4 3 2 8 2 4" xfId="23647"/>
    <cellStyle name="Millares 4 3 2 8 2 2 2" xfId="23648"/>
    <cellStyle name="Millares 4 3 2 8 2 3 2" xfId="23649"/>
    <cellStyle name="Millares 4 3 2 8 3 2" xfId="23650"/>
    <cellStyle name="Millares 4 3 2 8 4 2" xfId="23651"/>
    <cellStyle name="Millares 4 3 2 9 5" xfId="23652"/>
    <cellStyle name="Millares 4 3 2 9 2 4" xfId="23653"/>
    <cellStyle name="Millares 4 3 2 9 2 2 2" xfId="23654"/>
    <cellStyle name="Millares 4 3 2 9 2 3 2" xfId="23655"/>
    <cellStyle name="Millares 4 3 2 9 3 2" xfId="23656"/>
    <cellStyle name="Millares 4 3 2 9 4 2" xfId="23657"/>
    <cellStyle name="Millares 4 3 3 10" xfId="23658"/>
    <cellStyle name="Millares 4 3 3 2 9" xfId="23659"/>
    <cellStyle name="Millares 4 3 3 2 2 6" xfId="23660"/>
    <cellStyle name="Millares 4 3 3 2 2 2 5" xfId="23661"/>
    <cellStyle name="Millares 4 3 3 2 2 2 2 4" xfId="23662"/>
    <cellStyle name="Millares 4 3 3 2 2 2 2 2 2" xfId="23663"/>
    <cellStyle name="Millares 4 3 3 2 2 2 2 3 2" xfId="23664"/>
    <cellStyle name="Millares 4 3 3 2 2 2 3 2" xfId="23665"/>
    <cellStyle name="Millares 4 3 3 2 2 2 4 2" xfId="23666"/>
    <cellStyle name="Millares 4 3 3 2 2 3 4" xfId="23667"/>
    <cellStyle name="Millares 4 3 3 2 2 3 2 2" xfId="23668"/>
    <cellStyle name="Millares 4 3 3 2 2 3 3 2" xfId="23669"/>
    <cellStyle name="Millares 4 3 3 2 2 4 2" xfId="23670"/>
    <cellStyle name="Millares 4 3 3 2 2 5 2" xfId="23671"/>
    <cellStyle name="Millares 4 3 3 2 3 5" xfId="23672"/>
    <cellStyle name="Millares 4 3 3 2 3 2 4" xfId="23673"/>
    <cellStyle name="Millares 4 3 3 2 3 2 2 2" xfId="23674"/>
    <cellStyle name="Millares 4 3 3 2 3 2 3 2" xfId="23675"/>
    <cellStyle name="Millares 4 3 3 2 3 3 2" xfId="23676"/>
    <cellStyle name="Millares 4 3 3 2 3 4 2" xfId="23677"/>
    <cellStyle name="Millares 4 3 3 2 4 5" xfId="23678"/>
    <cellStyle name="Millares 4 3 3 2 4 2 4" xfId="23679"/>
    <cellStyle name="Millares 4 3 3 2 4 2 2 2" xfId="23680"/>
    <cellStyle name="Millares 4 3 3 2 4 2 3 2" xfId="23681"/>
    <cellStyle name="Millares 4 3 3 2 4 3 2" xfId="23682"/>
    <cellStyle name="Millares 4 3 3 2 4 4 2" xfId="23683"/>
    <cellStyle name="Millares 4 3 3 2 5 5" xfId="23684"/>
    <cellStyle name="Millares 4 3 3 2 5 2 4" xfId="23685"/>
    <cellStyle name="Millares 4 3 3 2 5 2 2 2" xfId="23686"/>
    <cellStyle name="Millares 4 3 3 2 5 2 3 2" xfId="23687"/>
    <cellStyle name="Millares 4 3 3 2 5 3 2" xfId="23688"/>
    <cellStyle name="Millares 4 3 3 2 5 4 2" xfId="23689"/>
    <cellStyle name="Millares 4 3 3 2 6 4" xfId="23690"/>
    <cellStyle name="Millares 4 3 3 2 6 2 2" xfId="23691"/>
    <cellStyle name="Millares 4 3 3 2 6 3 2" xfId="23692"/>
    <cellStyle name="Millares 4 3 3 2 7 2" xfId="23693"/>
    <cellStyle name="Millares 4 3 3 2 8 2" xfId="23694"/>
    <cellStyle name="Millares 4 3 3 3 6" xfId="23695"/>
    <cellStyle name="Millares 4 3 3 3 2 5" xfId="23696"/>
    <cellStyle name="Millares 4 3 3 3 2 2 4" xfId="23697"/>
    <cellStyle name="Millares 4 3 3 3 2 2 2 2" xfId="23698"/>
    <cellStyle name="Millares 4 3 3 3 2 2 3 2" xfId="23699"/>
    <cellStyle name="Millares 4 3 3 3 2 3 2" xfId="23700"/>
    <cellStyle name="Millares 4 3 3 3 2 4 2" xfId="23701"/>
    <cellStyle name="Millares 4 3 3 3 3 4" xfId="23702"/>
    <cellStyle name="Millares 4 3 3 3 3 2 2" xfId="23703"/>
    <cellStyle name="Millares 4 3 3 3 3 3 2" xfId="23704"/>
    <cellStyle name="Millares 4 3 3 3 4 2" xfId="23705"/>
    <cellStyle name="Millares 4 3 3 3 5 2" xfId="23706"/>
    <cellStyle name="Millares 4 3 3 4 5" xfId="23707"/>
    <cellStyle name="Millares 4 3 3 4 2 4" xfId="23708"/>
    <cellStyle name="Millares 4 3 3 4 2 2 2" xfId="23709"/>
    <cellStyle name="Millares 4 3 3 4 2 3 2" xfId="23710"/>
    <cellStyle name="Millares 4 3 3 4 3 2" xfId="23711"/>
    <cellStyle name="Millares 4 3 3 4 4 2" xfId="23712"/>
    <cellStyle name="Millares 4 3 3 5 5" xfId="23713"/>
    <cellStyle name="Millares 4 3 3 5 2 4" xfId="23714"/>
    <cellStyle name="Millares 4 3 3 5 2 2 2" xfId="23715"/>
    <cellStyle name="Millares 4 3 3 5 2 3 2" xfId="23716"/>
    <cellStyle name="Millares 4 3 3 5 3 2" xfId="23717"/>
    <cellStyle name="Millares 4 3 3 5 4 2" xfId="23718"/>
    <cellStyle name="Millares 4 3 3 6 5" xfId="23719"/>
    <cellStyle name="Millares 4 3 3 6 2 4" xfId="23720"/>
    <cellStyle name="Millares 4 3 3 6 2 2 2" xfId="23721"/>
    <cellStyle name="Millares 4 3 3 6 2 3 2" xfId="23722"/>
    <cellStyle name="Millares 4 3 3 6 3 2" xfId="23723"/>
    <cellStyle name="Millares 4 3 3 6 4 2" xfId="23724"/>
    <cellStyle name="Millares 4 3 3 7 4" xfId="23725"/>
    <cellStyle name="Millares 4 3 3 7 2 2" xfId="23726"/>
    <cellStyle name="Millares 4 3 3 7 3 2" xfId="23727"/>
    <cellStyle name="Millares 4 3 3 8 2" xfId="23728"/>
    <cellStyle name="Millares 4 3 3 9 2" xfId="23729"/>
    <cellStyle name="Millares 4 3 4 9" xfId="23730"/>
    <cellStyle name="Millares 4 3 4 2 6" xfId="23731"/>
    <cellStyle name="Millares 4 3 4 2 2 5" xfId="23732"/>
    <cellStyle name="Millares 4 3 4 2 2 2 4" xfId="23733"/>
    <cellStyle name="Millares 4 3 4 2 2 2 2 2" xfId="23734"/>
    <cellStyle name="Millares 4 3 4 2 2 2 3 2" xfId="23735"/>
    <cellStyle name="Millares 4 3 4 2 2 3 2" xfId="23736"/>
    <cellStyle name="Millares 4 3 4 2 2 4 2" xfId="23737"/>
    <cellStyle name="Millares 4 3 4 2 3 4" xfId="23738"/>
    <cellStyle name="Millares 4 3 4 2 3 2 2" xfId="23739"/>
    <cellStyle name="Millares 4 3 4 2 3 3 2" xfId="23740"/>
    <cellStyle name="Millares 4 3 4 2 4 2" xfId="23741"/>
    <cellStyle name="Millares 4 3 4 2 5 2" xfId="23742"/>
    <cellStyle name="Millares 4 3 4 3 5" xfId="23743"/>
    <cellStyle name="Millares 4 3 4 3 2 4" xfId="23744"/>
    <cellStyle name="Millares 4 3 4 3 2 2 2" xfId="23745"/>
    <cellStyle name="Millares 4 3 4 3 2 3 2" xfId="23746"/>
    <cellStyle name="Millares 4 3 4 3 3 2" xfId="23747"/>
    <cellStyle name="Millares 4 3 4 3 4 2" xfId="23748"/>
    <cellStyle name="Millares 4 3 4 4 5" xfId="23749"/>
    <cellStyle name="Millares 4 3 4 4 2 4" xfId="23750"/>
    <cellStyle name="Millares 4 3 4 4 2 2 2" xfId="23751"/>
    <cellStyle name="Millares 4 3 4 4 2 3 2" xfId="23752"/>
    <cellStyle name="Millares 4 3 4 4 3 2" xfId="23753"/>
    <cellStyle name="Millares 4 3 4 4 4 2" xfId="23754"/>
    <cellStyle name="Millares 4 3 4 5 5" xfId="23755"/>
    <cellStyle name="Millares 4 3 4 5 2 4" xfId="23756"/>
    <cellStyle name="Millares 4 3 4 5 2 2 2" xfId="23757"/>
    <cellStyle name="Millares 4 3 4 5 2 3 2" xfId="23758"/>
    <cellStyle name="Millares 4 3 4 5 3 2" xfId="23759"/>
    <cellStyle name="Millares 4 3 4 5 4 2" xfId="23760"/>
    <cellStyle name="Millares 4 3 4 6 4" xfId="23761"/>
    <cellStyle name="Millares 4 3 4 6 2 2" xfId="23762"/>
    <cellStyle name="Millares 4 3 4 6 3 2" xfId="23763"/>
    <cellStyle name="Millares 4 3 4 7 2" xfId="23764"/>
    <cellStyle name="Millares 4 3 4 8 2" xfId="23765"/>
    <cellStyle name="Millares 4 3 5 7" xfId="23766"/>
    <cellStyle name="Millares 4 3 5 2 5" xfId="23767"/>
    <cellStyle name="Millares 4 3 5 2 2 4" xfId="23768"/>
    <cellStyle name="Millares 4 3 5 2 2 2 2" xfId="23769"/>
    <cellStyle name="Millares 4 3 5 2 2 3 2" xfId="23770"/>
    <cellStyle name="Millares 4 3 5 2 3 2" xfId="23771"/>
    <cellStyle name="Millares 4 3 5 2 4 2" xfId="23772"/>
    <cellStyle name="Millares 4 3 5 3 5" xfId="23773"/>
    <cellStyle name="Millares 4 3 5 3 2 4" xfId="23774"/>
    <cellStyle name="Millares 4 3 5 3 2 2 2" xfId="23775"/>
    <cellStyle name="Millares 4 3 5 3 2 3 2" xfId="23776"/>
    <cellStyle name="Millares 4 3 5 3 3 2" xfId="23777"/>
    <cellStyle name="Millares 4 3 5 3 4 2" xfId="23778"/>
    <cellStyle name="Millares 4 3 5 4 4" xfId="23779"/>
    <cellStyle name="Millares 4 3 5 4 2 2" xfId="23780"/>
    <cellStyle name="Millares 4 3 5 4 3 2" xfId="23781"/>
    <cellStyle name="Millares 4 3 5 5 2" xfId="23782"/>
    <cellStyle name="Millares 4 3 5 6 2" xfId="23783"/>
    <cellStyle name="Millares 4 3 6 5" xfId="23784"/>
    <cellStyle name="Millares 4 3 6 2 4" xfId="23785"/>
    <cellStyle name="Millares 4 3 6 2 2 2" xfId="23786"/>
    <cellStyle name="Millares 4 3 6 2 3 2" xfId="23787"/>
    <cellStyle name="Millares 4 3 6 3 2" xfId="23788"/>
    <cellStyle name="Millares 4 3 6 4 2" xfId="23789"/>
    <cellStyle name="Millares 4 3 7 5" xfId="23790"/>
    <cellStyle name="Millares 4 3 7 2 4" xfId="23791"/>
    <cellStyle name="Millares 4 3 7 2 2 2" xfId="23792"/>
    <cellStyle name="Millares 4 3 7 2 3 2" xfId="23793"/>
    <cellStyle name="Millares 4 3 7 3 2" xfId="23794"/>
    <cellStyle name="Millares 4 3 7 4 2" xfId="23795"/>
    <cellStyle name="Millares 4 3 8 5" xfId="23796"/>
    <cellStyle name="Millares 4 3 8 2 4" xfId="23797"/>
    <cellStyle name="Millares 4 3 8 2 2 2" xfId="23798"/>
    <cellStyle name="Millares 4 3 8 2 3 2" xfId="23799"/>
    <cellStyle name="Millares 4 3 8 3 2" xfId="23800"/>
    <cellStyle name="Millares 4 3 8 4 2" xfId="23801"/>
    <cellStyle name="Millares 4 3 9 5" xfId="23802"/>
    <cellStyle name="Millares 4 3 9 2 4" xfId="23803"/>
    <cellStyle name="Millares 4 3 9 2 2 2" xfId="23804"/>
    <cellStyle name="Millares 4 3 9 2 3 2" xfId="23805"/>
    <cellStyle name="Millares 4 3 9 3 2" xfId="23806"/>
    <cellStyle name="Millares 4 3 9 4 2" xfId="23807"/>
    <cellStyle name="Millares 9 2 2 4" xfId="23808"/>
    <cellStyle name="Millares 9 2 2 2 2" xfId="23809"/>
    <cellStyle name="Millares 9 2 2 3 2" xfId="23810"/>
    <cellStyle name="Millares 9 2 3 2" xfId="23811"/>
    <cellStyle name="Millares 9 2 4 2" xfId="23812"/>
    <cellStyle name="Moneda 79" xfId="23813"/>
    <cellStyle name="Comma 29" xfId="23814"/>
    <cellStyle name="Moneda [0] 3 2 2 2 2 2" xfId="23815"/>
    <cellStyle name="Moneda [0] 3 2 2 2 3 2" xfId="23816"/>
    <cellStyle name="Moneda [0] 3 2 2 3 2" xfId="23817"/>
    <cellStyle name="Moneda [0] 3 2 2 4 2" xfId="23818"/>
    <cellStyle name="Moneda [0] 3 2 3 3 2" xfId="23819"/>
    <cellStyle name="Moneda [0] 3 3 2 2 2" xfId="23820"/>
    <cellStyle name="Moneda [0] 3 3 2 3 2" xfId="23821"/>
    <cellStyle name="Moneda [0] 3 3 3 2" xfId="23822"/>
    <cellStyle name="Moneda [0] 3 3 4 2" xfId="23823"/>
    <cellStyle name="Moneda [0] 3 4 2 2 2" xfId="23824"/>
    <cellStyle name="Moneda [0] 3 4 2 3 2" xfId="23825"/>
    <cellStyle name="Moneda [0] 3 4 3 2" xfId="23826"/>
    <cellStyle name="Moneda [0] 3 4 4 2" xfId="23827"/>
    <cellStyle name="Moneda [0] 3 5 2 2 2" xfId="23828"/>
    <cellStyle name="Moneda [0] 3 5 2 3 2" xfId="23829"/>
    <cellStyle name="Moneda [0] 3 5 3 2" xfId="23830"/>
    <cellStyle name="Moneda [0] 3 5 4 2" xfId="23831"/>
    <cellStyle name="Moneda [0] 3 6 2 2" xfId="23832"/>
    <cellStyle name="Moneda [0] 3 6 3 2" xfId="23833"/>
    <cellStyle name="Moneda [0] 3 8 2" xfId="23834"/>
    <cellStyle name="Moneda 3 4 5 2 2 2" xfId="23835"/>
    <cellStyle name="Moneda 3 4 5 2 3 2" xfId="23836"/>
    <cellStyle name="Moneda 3 4 5 3 2" xfId="23837"/>
    <cellStyle name="Moneda 3 4 5 4 2" xfId="23838"/>
    <cellStyle name="Moneda 3 4 9 2" xfId="23839"/>
    <cellStyle name="Moneda 3 6 4 2" xfId="23840"/>
    <cellStyle name="Moneda 80" xfId="23841"/>
    <cellStyle name="Moneda 77" xfId="23842"/>
    <cellStyle name="Millares 198" xfId="23843"/>
    <cellStyle name="Millares 176 2" xfId="23844"/>
    <cellStyle name="Millares 175 2" xfId="23845"/>
    <cellStyle name="Millares 2 14 2" xfId="23846"/>
    <cellStyle name="Millares 3 9 2" xfId="23847"/>
    <cellStyle name="Comma 26" xfId="23848"/>
    <cellStyle name="Millares 196" xfId="23849"/>
    <cellStyle name="Moneda 75" xfId="23850"/>
    <cellStyle name="Moneda 78" xfId="23851"/>
    <cellStyle name="Millares 199" xfId="23852"/>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9" defaultPivotStyle="PivotStyleLight16">
    <tableStyle name="JULIO-2020-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142875</xdr:rowOff>
    </xdr:from>
    <xdr:to>
      <xdr:col>5</xdr:col>
      <xdr:colOff>695325</xdr:colOff>
      <xdr:row>3</xdr:row>
      <xdr:rowOff>590550</xdr:rowOff>
    </xdr:to>
    <xdr:pic>
      <xdr:nvPicPr>
        <xdr:cNvPr id="3" name="Imagen 2"/>
        <xdr:cNvPicPr preferRelativeResize="1">
          <a:picLocks noChangeAspect="1"/>
        </xdr:cNvPicPr>
      </xdr:nvPicPr>
      <xdr:blipFill>
        <a:blip r:embed="rId1"/>
        <a:stretch>
          <a:fillRect/>
        </a:stretch>
      </xdr:blipFill>
      <xdr:spPr>
        <a:xfrm>
          <a:off x="619125" y="409575"/>
          <a:ext cx="6448425" cy="2238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200025</xdr:rowOff>
    </xdr:from>
    <xdr:to>
      <xdr:col>2</xdr:col>
      <xdr:colOff>1685925</xdr:colOff>
      <xdr:row>2</xdr:row>
      <xdr:rowOff>9525</xdr:rowOff>
    </xdr:to>
    <xdr:pic>
      <xdr:nvPicPr>
        <xdr:cNvPr id="2" name="Imagen 1"/>
        <xdr:cNvPicPr preferRelativeResize="1">
          <a:picLocks noChangeAspect="1"/>
        </xdr:cNvPicPr>
      </xdr:nvPicPr>
      <xdr:blipFill>
        <a:blip r:embed="rId1"/>
        <a:stretch>
          <a:fillRect/>
        </a:stretch>
      </xdr:blipFill>
      <xdr:spPr>
        <a:xfrm>
          <a:off x="1676400" y="200025"/>
          <a:ext cx="2476500" cy="800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0</xdr:rowOff>
    </xdr:from>
    <xdr:to>
      <xdr:col>4</xdr:col>
      <xdr:colOff>600075</xdr:colOff>
      <xdr:row>2</xdr:row>
      <xdr:rowOff>371475</xdr:rowOff>
    </xdr:to>
    <xdr:pic>
      <xdr:nvPicPr>
        <xdr:cNvPr id="5" name="Imagen 4"/>
        <xdr:cNvPicPr preferRelativeResize="1">
          <a:picLocks noChangeAspect="1"/>
        </xdr:cNvPicPr>
      </xdr:nvPicPr>
      <xdr:blipFill>
        <a:blip r:embed="rId1"/>
        <a:stretch>
          <a:fillRect/>
        </a:stretch>
      </xdr:blipFill>
      <xdr:spPr>
        <a:xfrm>
          <a:off x="647700" y="0"/>
          <a:ext cx="5819775" cy="20097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38100</xdr:rowOff>
    </xdr:from>
    <xdr:to>
      <xdr:col>2</xdr:col>
      <xdr:colOff>1114425</xdr:colOff>
      <xdr:row>2</xdr:row>
      <xdr:rowOff>342900</xdr:rowOff>
    </xdr:to>
    <xdr:pic>
      <xdr:nvPicPr>
        <xdr:cNvPr id="3" name="Imagen 2"/>
        <xdr:cNvPicPr preferRelativeResize="1">
          <a:picLocks noChangeAspect="1"/>
        </xdr:cNvPicPr>
      </xdr:nvPicPr>
      <xdr:blipFill>
        <a:blip r:embed="rId1"/>
        <a:stretch>
          <a:fillRect/>
        </a:stretch>
      </xdr:blipFill>
      <xdr:spPr>
        <a:xfrm>
          <a:off x="800100" y="38100"/>
          <a:ext cx="2914650" cy="1676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0</xdr:row>
      <xdr:rowOff>19050</xdr:rowOff>
    </xdr:from>
    <xdr:ext cx="3495675" cy="1209675"/>
    <xdr:pic>
      <xdr:nvPicPr>
        <xdr:cNvPr id="2" name="Imagen 1"/>
        <xdr:cNvPicPr preferRelativeResize="1">
          <a:picLocks noChangeAspect="1"/>
        </xdr:cNvPicPr>
      </xdr:nvPicPr>
      <xdr:blipFill>
        <a:blip r:embed="rId1"/>
        <a:stretch>
          <a:fillRect/>
        </a:stretch>
      </xdr:blipFill>
      <xdr:spPr>
        <a:xfrm>
          <a:off x="1181100" y="19050"/>
          <a:ext cx="3495675" cy="120967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20\9.%20Segplan%202020\Avance%20Financiero\8.%20AGOSTO%202020\I%20SEGUIMIENTO%20SEGPLAN%207711%20-%20II%202020%20Ajust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TERRITORIALIZACIÓN_O"/>
      <sheetName val="ACTIVIDADES"/>
      <sheetName val="TERRITORIALIZACIÓN"/>
      <sheetName val="FAUNA SILVESTRE"/>
      <sheetName val="ACT."/>
      <sheetName val="JULIO-2020"/>
      <sheetName val="SILVICULTURA 2020"/>
    </sheetNames>
    <sheetDataSet>
      <sheetData sheetId="0" refreshError="1"/>
      <sheetData sheetId="1">
        <row r="11">
          <cell r="H11">
            <v>750000000</v>
          </cell>
        </row>
        <row r="17">
          <cell r="H17">
            <v>300000000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O20"/>
  <sheetViews>
    <sheetView showGridLines="0" zoomScale="51" zoomScaleNormal="51" zoomScaleSheetLayoutView="70" zoomScalePageLayoutView="25" workbookViewId="0" topLeftCell="A14">
      <selection activeCell="A20" sqref="A20:XFD20"/>
    </sheetView>
  </sheetViews>
  <sheetFormatPr defaultColWidth="11.421875" defaultRowHeight="15"/>
  <cols>
    <col min="1" max="1" width="15.28125" style="1" customWidth="1"/>
    <col min="2" max="2" width="16.28125" style="1" customWidth="1"/>
    <col min="3" max="3" width="11.421875" style="1" customWidth="1"/>
    <col min="4" max="4" width="43.57421875" style="1" customWidth="1"/>
    <col min="5" max="5" width="9.00390625" style="1" customWidth="1"/>
    <col min="6" max="6" width="31.421875" style="1" customWidth="1"/>
    <col min="7" max="7" width="24.28125" style="1" customWidth="1"/>
    <col min="8" max="8" width="15.57421875" style="1" customWidth="1"/>
    <col min="9" max="9" width="15.57421875" style="17" customWidth="1"/>
    <col min="10" max="11" width="15.28125" style="22" customWidth="1"/>
    <col min="12" max="12" width="16.421875" style="21" customWidth="1"/>
    <col min="13" max="17" width="16.421875" style="22" customWidth="1"/>
    <col min="18" max="23" width="16.421875" style="22" hidden="1" customWidth="1"/>
    <col min="24" max="24" width="16.421875" style="22" customWidth="1"/>
    <col min="25" max="40" width="16.421875" style="22" hidden="1" customWidth="1"/>
    <col min="41" max="41" width="16.421875" style="21" hidden="1" customWidth="1"/>
    <col min="42" max="44" width="16.421875" style="22" hidden="1" customWidth="1"/>
    <col min="45" max="45" width="16.421875" style="21" hidden="1" customWidth="1"/>
    <col min="46" max="46" width="16.421875" style="22" hidden="1" customWidth="1"/>
    <col min="47" max="48" width="16.421875" style="21" hidden="1" customWidth="1"/>
    <col min="49" max="49" width="16.421875" style="22" customWidth="1"/>
    <col min="50" max="72" width="16.421875" style="22" hidden="1" customWidth="1"/>
    <col min="73" max="73" width="16.421875" style="21" hidden="1" customWidth="1"/>
    <col min="74" max="74" width="16.421875" style="22" customWidth="1"/>
    <col min="75" max="97" width="16.421875" style="22" hidden="1" customWidth="1"/>
    <col min="98" max="98" width="16.421875" style="21" hidden="1" customWidth="1"/>
    <col min="99" max="99" width="16.421875" style="22" customWidth="1"/>
    <col min="100" max="123" width="16.421875" style="22" hidden="1" customWidth="1"/>
    <col min="124" max="129" width="12.8515625" style="1" hidden="1" customWidth="1"/>
    <col min="130" max="134" width="12.8515625" style="1" customWidth="1"/>
    <col min="135" max="135" width="16.57421875" style="1" customWidth="1"/>
    <col min="136" max="136" width="13.140625" style="1" customWidth="1"/>
    <col min="137" max="137" width="12.28125" style="1" customWidth="1"/>
    <col min="138" max="138" width="142.00390625" style="1" customWidth="1"/>
    <col min="139" max="139" width="20.57421875" style="1" customWidth="1"/>
    <col min="140" max="140" width="20.140625" style="1" customWidth="1"/>
    <col min="141" max="141" width="89.7109375" style="1" customWidth="1"/>
    <col min="142" max="142" width="42.00390625" style="1" customWidth="1"/>
    <col min="143" max="143" width="11.421875" style="1" customWidth="1"/>
    <col min="144" max="144" width="56.57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8" customFormat="1" ht="56.25" customHeight="1">
      <c r="A2" s="430"/>
      <c r="B2" s="431"/>
      <c r="C2" s="431"/>
      <c r="D2" s="431"/>
      <c r="E2" s="431"/>
      <c r="F2" s="431"/>
      <c r="G2" s="426" t="s">
        <v>60</v>
      </c>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427"/>
      <c r="CE2" s="427"/>
      <c r="CF2" s="427"/>
      <c r="CG2" s="427"/>
      <c r="CH2" s="427"/>
      <c r="CI2" s="427"/>
      <c r="CJ2" s="427"/>
      <c r="CK2" s="427"/>
      <c r="CL2" s="427"/>
      <c r="CM2" s="427"/>
      <c r="CN2" s="427"/>
      <c r="CO2" s="427"/>
      <c r="CP2" s="427"/>
      <c r="CQ2" s="427"/>
      <c r="CR2" s="427"/>
      <c r="CS2" s="427"/>
      <c r="CT2" s="427"/>
      <c r="CU2" s="427"/>
      <c r="CV2" s="427"/>
      <c r="CW2" s="427"/>
      <c r="CX2" s="427"/>
      <c r="CY2" s="427"/>
      <c r="CZ2" s="427"/>
      <c r="DA2" s="427"/>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8"/>
    </row>
    <row r="3" spans="1:142" s="28" customFormat="1" ht="84.75" customHeight="1" thickBot="1">
      <c r="A3" s="432"/>
      <c r="B3" s="433"/>
      <c r="C3" s="433"/>
      <c r="D3" s="433"/>
      <c r="E3" s="433"/>
      <c r="F3" s="433"/>
      <c r="G3" s="436" t="s">
        <v>268</v>
      </c>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8"/>
    </row>
    <row r="4" spans="1:142" s="27" customFormat="1" ht="63" customHeight="1" thickBot="1">
      <c r="A4" s="434"/>
      <c r="B4" s="435"/>
      <c r="C4" s="435"/>
      <c r="D4" s="435"/>
      <c r="E4" s="435"/>
      <c r="F4" s="435"/>
      <c r="G4" s="429" t="s">
        <v>91</v>
      </c>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29"/>
      <c r="CD4" s="429"/>
      <c r="CE4" s="429"/>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429"/>
      <c r="DG4" s="429"/>
      <c r="DH4" s="429"/>
      <c r="DI4" s="429"/>
      <c r="DJ4" s="429"/>
      <c r="DK4" s="429"/>
      <c r="DL4" s="429"/>
      <c r="DM4" s="429"/>
      <c r="DN4" s="429"/>
      <c r="DO4" s="429"/>
      <c r="DP4" s="429"/>
      <c r="DQ4" s="429"/>
      <c r="DR4" s="429"/>
      <c r="DS4" s="429"/>
      <c r="DT4" s="429" t="s">
        <v>143</v>
      </c>
      <c r="DU4" s="429"/>
      <c r="DV4" s="429"/>
      <c r="DW4" s="429"/>
      <c r="DX4" s="429"/>
      <c r="DY4" s="429"/>
      <c r="DZ4" s="429"/>
      <c r="EA4" s="429"/>
      <c r="EB4" s="429"/>
      <c r="EC4" s="429"/>
      <c r="ED4" s="429"/>
      <c r="EE4" s="429"/>
      <c r="EF4" s="429"/>
      <c r="EG4" s="429"/>
      <c r="EH4" s="429"/>
      <c r="EI4" s="429"/>
      <c r="EJ4" s="429"/>
      <c r="EK4" s="429"/>
      <c r="EL4" s="429"/>
    </row>
    <row r="5" spans="1:142" ht="45" customHeight="1" thickBot="1">
      <c r="A5" s="412" t="s">
        <v>0</v>
      </c>
      <c r="B5" s="413"/>
      <c r="C5" s="413"/>
      <c r="D5" s="413"/>
      <c r="E5" s="413"/>
      <c r="F5" s="413"/>
      <c r="G5" s="454" t="s">
        <v>147</v>
      </c>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5"/>
      <c r="DO5" s="455"/>
      <c r="DP5" s="455"/>
      <c r="DQ5" s="455"/>
      <c r="DR5" s="455"/>
      <c r="DS5" s="455"/>
      <c r="DT5" s="455"/>
      <c r="DU5" s="455"/>
      <c r="DV5" s="455"/>
      <c r="DW5" s="455"/>
      <c r="DX5" s="455"/>
      <c r="DY5" s="455"/>
      <c r="DZ5" s="455"/>
      <c r="EA5" s="455"/>
      <c r="EB5" s="455"/>
      <c r="EC5" s="455"/>
      <c r="ED5" s="455"/>
      <c r="EE5" s="455"/>
      <c r="EF5" s="455"/>
      <c r="EG5" s="455"/>
      <c r="EH5" s="455"/>
      <c r="EI5" s="455"/>
      <c r="EJ5" s="455"/>
      <c r="EK5" s="455"/>
      <c r="EL5" s="456"/>
    </row>
    <row r="6" spans="1:142" ht="45" customHeight="1" thickBot="1">
      <c r="A6" s="412" t="s">
        <v>2</v>
      </c>
      <c r="B6" s="413"/>
      <c r="C6" s="413"/>
      <c r="D6" s="413"/>
      <c r="E6" s="413"/>
      <c r="F6" s="413"/>
      <c r="G6" s="454" t="s">
        <v>190</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c r="CO6" s="455"/>
      <c r="CP6" s="455"/>
      <c r="CQ6" s="455"/>
      <c r="CR6" s="455"/>
      <c r="CS6" s="455"/>
      <c r="CT6" s="455"/>
      <c r="CU6" s="455"/>
      <c r="CV6" s="455"/>
      <c r="CW6" s="455"/>
      <c r="CX6" s="455"/>
      <c r="CY6" s="455"/>
      <c r="CZ6" s="455"/>
      <c r="DA6" s="455"/>
      <c r="DB6" s="455"/>
      <c r="DC6" s="455"/>
      <c r="DD6" s="455"/>
      <c r="DE6" s="455"/>
      <c r="DF6" s="455"/>
      <c r="DG6" s="455"/>
      <c r="DH6" s="455"/>
      <c r="DI6" s="455"/>
      <c r="DJ6" s="455"/>
      <c r="DK6" s="455"/>
      <c r="DL6" s="455"/>
      <c r="DM6" s="455"/>
      <c r="DN6" s="455"/>
      <c r="DO6" s="455"/>
      <c r="DP6" s="455"/>
      <c r="DQ6" s="455"/>
      <c r="DR6" s="455"/>
      <c r="DS6" s="455"/>
      <c r="DT6" s="455"/>
      <c r="DU6" s="455"/>
      <c r="DV6" s="455"/>
      <c r="DW6" s="455"/>
      <c r="DX6" s="455"/>
      <c r="DY6" s="455"/>
      <c r="DZ6" s="455"/>
      <c r="EA6" s="455"/>
      <c r="EB6" s="455"/>
      <c r="EC6" s="455"/>
      <c r="ED6" s="455"/>
      <c r="EE6" s="455"/>
      <c r="EF6" s="455"/>
      <c r="EG6" s="455"/>
      <c r="EH6" s="455"/>
      <c r="EI6" s="455"/>
      <c r="EJ6" s="455"/>
      <c r="EK6" s="455"/>
      <c r="EL6" s="456"/>
    </row>
    <row r="7" spans="1:145" ht="45" customHeight="1" thickBot="1">
      <c r="A7" s="412" t="s">
        <v>113</v>
      </c>
      <c r="B7" s="413"/>
      <c r="C7" s="413"/>
      <c r="D7" s="413"/>
      <c r="E7" s="413"/>
      <c r="F7" s="413"/>
      <c r="G7" s="454" t="s">
        <v>149</v>
      </c>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6"/>
      <c r="EO7" s="1" t="s">
        <v>148</v>
      </c>
    </row>
    <row r="8" spans="1:145" ht="45" customHeight="1" thickBot="1">
      <c r="A8" s="412" t="s">
        <v>1</v>
      </c>
      <c r="B8" s="413"/>
      <c r="C8" s="413"/>
      <c r="D8" s="413"/>
      <c r="E8" s="413"/>
      <c r="F8" s="413"/>
      <c r="G8" s="457" t="s">
        <v>191</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8"/>
      <c r="CO8" s="458"/>
      <c r="CP8" s="458"/>
      <c r="CQ8" s="458"/>
      <c r="CR8" s="458"/>
      <c r="CS8" s="458"/>
      <c r="CT8" s="458"/>
      <c r="CU8" s="458"/>
      <c r="CV8" s="458"/>
      <c r="CW8" s="458"/>
      <c r="CX8" s="458"/>
      <c r="CY8" s="458"/>
      <c r="CZ8" s="458"/>
      <c r="DA8" s="458"/>
      <c r="DB8" s="458"/>
      <c r="DC8" s="458"/>
      <c r="DD8" s="458"/>
      <c r="DE8" s="458"/>
      <c r="DF8" s="458"/>
      <c r="DG8" s="458"/>
      <c r="DH8" s="458"/>
      <c r="DI8" s="458"/>
      <c r="DJ8" s="458"/>
      <c r="DK8" s="458"/>
      <c r="DL8" s="458"/>
      <c r="DM8" s="458"/>
      <c r="DN8" s="458"/>
      <c r="DO8" s="458"/>
      <c r="DP8" s="458"/>
      <c r="DQ8" s="458"/>
      <c r="DR8" s="458"/>
      <c r="DS8" s="458"/>
      <c r="DT8" s="458"/>
      <c r="DU8" s="458"/>
      <c r="DV8" s="458"/>
      <c r="DW8" s="458"/>
      <c r="DX8" s="458"/>
      <c r="DY8" s="458"/>
      <c r="DZ8" s="458"/>
      <c r="EA8" s="458"/>
      <c r="EB8" s="458"/>
      <c r="EC8" s="458"/>
      <c r="ED8" s="458"/>
      <c r="EE8" s="458"/>
      <c r="EF8" s="458"/>
      <c r="EG8" s="458"/>
      <c r="EH8" s="458"/>
      <c r="EI8" s="458"/>
      <c r="EJ8" s="458"/>
      <c r="EK8" s="458"/>
      <c r="EL8" s="459"/>
      <c r="EO8" s="42" t="s">
        <v>150</v>
      </c>
    </row>
    <row r="9" spans="1:142" ht="20.25" customHeight="1" thickBot="1">
      <c r="A9" s="3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5"/>
      <c r="DU9" s="25"/>
      <c r="DV9" s="25"/>
      <c r="DW9" s="25"/>
      <c r="DX9" s="25"/>
      <c r="DY9" s="25"/>
      <c r="DZ9" s="25"/>
      <c r="EA9" s="25"/>
      <c r="EB9" s="25"/>
      <c r="EC9" s="25"/>
      <c r="ED9" s="25"/>
      <c r="EE9" s="25"/>
      <c r="EF9" s="25"/>
      <c r="EG9" s="25"/>
      <c r="EH9" s="25"/>
      <c r="EI9" s="25"/>
      <c r="EJ9" s="25"/>
      <c r="EK9" s="25"/>
      <c r="EL9" s="26"/>
    </row>
    <row r="10" spans="1:142" s="2" customFormat="1" ht="70.5" customHeight="1" thickBot="1">
      <c r="A10" s="417" t="s">
        <v>144</v>
      </c>
      <c r="B10" s="418"/>
      <c r="C10" s="419" t="s">
        <v>38</v>
      </c>
      <c r="D10" s="419"/>
      <c r="E10" s="419" t="s">
        <v>40</v>
      </c>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23"/>
      <c r="DU10" s="423"/>
      <c r="DV10" s="423"/>
      <c r="DW10" s="423"/>
      <c r="DX10" s="423"/>
      <c r="DY10" s="423"/>
      <c r="DZ10" s="423"/>
      <c r="EA10" s="423"/>
      <c r="EB10" s="423"/>
      <c r="EC10" s="423"/>
      <c r="ED10" s="423"/>
      <c r="EE10" s="423"/>
      <c r="EF10" s="423" t="s">
        <v>48</v>
      </c>
      <c r="EG10" s="423" t="s">
        <v>49</v>
      </c>
      <c r="EH10" s="441" t="s">
        <v>50</v>
      </c>
      <c r="EI10" s="441" t="s">
        <v>51</v>
      </c>
      <c r="EJ10" s="441" t="s">
        <v>151</v>
      </c>
      <c r="EK10" s="441" t="s">
        <v>52</v>
      </c>
      <c r="EL10" s="460" t="s">
        <v>53</v>
      </c>
    </row>
    <row r="11" spans="1:142" s="3" customFormat="1" ht="45.75" customHeight="1" thickBot="1">
      <c r="A11" s="414" t="s">
        <v>145</v>
      </c>
      <c r="B11" s="414" t="s">
        <v>146</v>
      </c>
      <c r="C11" s="423" t="s">
        <v>34</v>
      </c>
      <c r="D11" s="423" t="s">
        <v>39</v>
      </c>
      <c r="E11" s="423" t="s">
        <v>41</v>
      </c>
      <c r="F11" s="423" t="s">
        <v>42</v>
      </c>
      <c r="G11" s="423" t="s">
        <v>43</v>
      </c>
      <c r="H11" s="423" t="s">
        <v>44</v>
      </c>
      <c r="I11" s="420" t="s">
        <v>45</v>
      </c>
      <c r="J11" s="452" t="s">
        <v>46</v>
      </c>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3"/>
      <c r="DT11" s="446" t="s">
        <v>47</v>
      </c>
      <c r="DU11" s="447"/>
      <c r="DV11" s="447"/>
      <c r="DW11" s="447"/>
      <c r="DX11" s="447"/>
      <c r="DY11" s="447"/>
      <c r="DZ11" s="447"/>
      <c r="EA11" s="447"/>
      <c r="EB11" s="447"/>
      <c r="EC11" s="447"/>
      <c r="ED11" s="447"/>
      <c r="EE11" s="447"/>
      <c r="EF11" s="424"/>
      <c r="EG11" s="424"/>
      <c r="EH11" s="442"/>
      <c r="EI11" s="442"/>
      <c r="EJ11" s="442"/>
      <c r="EK11" s="442"/>
      <c r="EL11" s="461"/>
    </row>
    <row r="12" spans="1:142" s="3" customFormat="1" ht="51" customHeight="1" thickBot="1">
      <c r="A12" s="415"/>
      <c r="B12" s="415"/>
      <c r="C12" s="424"/>
      <c r="D12" s="424"/>
      <c r="E12" s="424"/>
      <c r="F12" s="424"/>
      <c r="G12" s="424"/>
      <c r="H12" s="424"/>
      <c r="I12" s="421"/>
      <c r="J12" s="444" t="s">
        <v>54</v>
      </c>
      <c r="K12" s="440" t="s">
        <v>101</v>
      </c>
      <c r="L12" s="440"/>
      <c r="M12" s="440"/>
      <c r="N12" s="440"/>
      <c r="O12" s="440"/>
      <c r="P12" s="440"/>
      <c r="Q12" s="440"/>
      <c r="R12" s="440"/>
      <c r="S12" s="440"/>
      <c r="T12" s="440"/>
      <c r="U12" s="440"/>
      <c r="V12" s="440"/>
      <c r="W12" s="440"/>
      <c r="X12" s="448" t="s">
        <v>102</v>
      </c>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50"/>
      <c r="AW12" s="451" t="s">
        <v>122</v>
      </c>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50"/>
      <c r="BV12" s="451" t="s">
        <v>123</v>
      </c>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50"/>
      <c r="CU12" s="451" t="s">
        <v>126</v>
      </c>
      <c r="CV12" s="449"/>
      <c r="CW12" s="449"/>
      <c r="CX12" s="449"/>
      <c r="CY12" s="449"/>
      <c r="CZ12" s="449"/>
      <c r="DA12" s="449"/>
      <c r="DB12" s="449"/>
      <c r="DC12" s="449"/>
      <c r="DD12" s="449"/>
      <c r="DE12" s="449"/>
      <c r="DF12" s="449"/>
      <c r="DG12" s="449"/>
      <c r="DH12" s="449"/>
      <c r="DI12" s="449"/>
      <c r="DJ12" s="449"/>
      <c r="DK12" s="449"/>
      <c r="DL12" s="449"/>
      <c r="DM12" s="449"/>
      <c r="DN12" s="449"/>
      <c r="DO12" s="449"/>
      <c r="DP12" s="449"/>
      <c r="DQ12" s="449"/>
      <c r="DR12" s="449"/>
      <c r="DS12" s="450"/>
      <c r="DT12" s="417" t="s">
        <v>72</v>
      </c>
      <c r="DU12" s="417" t="s">
        <v>92</v>
      </c>
      <c r="DV12" s="417" t="s">
        <v>3</v>
      </c>
      <c r="DW12" s="417" t="s">
        <v>93</v>
      </c>
      <c r="DX12" s="417" t="s">
        <v>94</v>
      </c>
      <c r="DY12" s="417" t="s">
        <v>4</v>
      </c>
      <c r="DZ12" s="417" t="s">
        <v>95</v>
      </c>
      <c r="EA12" s="417" t="s">
        <v>96</v>
      </c>
      <c r="EB12" s="417" t="s">
        <v>97</v>
      </c>
      <c r="EC12" s="417" t="s">
        <v>98</v>
      </c>
      <c r="ED12" s="417" t="s">
        <v>99</v>
      </c>
      <c r="EE12" s="463" t="s">
        <v>5</v>
      </c>
      <c r="EF12" s="465"/>
      <c r="EG12" s="424"/>
      <c r="EH12" s="442"/>
      <c r="EI12" s="442"/>
      <c r="EJ12" s="442"/>
      <c r="EK12" s="442"/>
      <c r="EL12" s="461"/>
    </row>
    <row r="13" spans="1:142" s="3" customFormat="1" ht="92.25" customHeight="1" thickBot="1">
      <c r="A13" s="416"/>
      <c r="B13" s="416"/>
      <c r="C13" s="425"/>
      <c r="D13" s="425"/>
      <c r="E13" s="425"/>
      <c r="F13" s="425"/>
      <c r="G13" s="425"/>
      <c r="H13" s="425"/>
      <c r="I13" s="422"/>
      <c r="J13" s="445"/>
      <c r="K13" s="241" t="s">
        <v>269</v>
      </c>
      <c r="L13" s="246" t="s">
        <v>68</v>
      </c>
      <c r="M13" s="244" t="s">
        <v>103</v>
      </c>
      <c r="N13" s="246" t="s">
        <v>69</v>
      </c>
      <c r="O13" s="244" t="s">
        <v>104</v>
      </c>
      <c r="P13" s="337" t="s">
        <v>70</v>
      </c>
      <c r="Q13" s="244" t="s">
        <v>105</v>
      </c>
      <c r="R13" s="246" t="s">
        <v>100</v>
      </c>
      <c r="S13" s="244" t="s">
        <v>106</v>
      </c>
      <c r="T13" s="246" t="s">
        <v>71</v>
      </c>
      <c r="U13" s="244" t="s">
        <v>107</v>
      </c>
      <c r="V13" s="246" t="s">
        <v>86</v>
      </c>
      <c r="W13" s="243" t="s">
        <v>108</v>
      </c>
      <c r="X13" s="242" t="s">
        <v>55</v>
      </c>
      <c r="Y13" s="245" t="s">
        <v>62</v>
      </c>
      <c r="Z13" s="33" t="s">
        <v>109</v>
      </c>
      <c r="AA13" s="32" t="s">
        <v>63</v>
      </c>
      <c r="AB13" s="33" t="s">
        <v>110</v>
      </c>
      <c r="AC13" s="32" t="s">
        <v>64</v>
      </c>
      <c r="AD13" s="33" t="s">
        <v>111</v>
      </c>
      <c r="AE13" s="32" t="s">
        <v>65</v>
      </c>
      <c r="AF13" s="33" t="s">
        <v>112</v>
      </c>
      <c r="AG13" s="32" t="s">
        <v>66</v>
      </c>
      <c r="AH13" s="33" t="s">
        <v>114</v>
      </c>
      <c r="AI13" s="32" t="s">
        <v>67</v>
      </c>
      <c r="AJ13" s="33" t="s">
        <v>115</v>
      </c>
      <c r="AK13" s="32" t="s">
        <v>68</v>
      </c>
      <c r="AL13" s="33" t="s">
        <v>116</v>
      </c>
      <c r="AM13" s="32" t="s">
        <v>69</v>
      </c>
      <c r="AN13" s="33" t="s">
        <v>117</v>
      </c>
      <c r="AO13" s="32" t="s">
        <v>70</v>
      </c>
      <c r="AP13" s="33" t="s">
        <v>118</v>
      </c>
      <c r="AQ13" s="32" t="s">
        <v>100</v>
      </c>
      <c r="AR13" s="33" t="s">
        <v>119</v>
      </c>
      <c r="AS13" s="32" t="s">
        <v>71</v>
      </c>
      <c r="AT13" s="33" t="s">
        <v>120</v>
      </c>
      <c r="AU13" s="32" t="s">
        <v>86</v>
      </c>
      <c r="AV13" s="34" t="s">
        <v>121</v>
      </c>
      <c r="AW13" s="35" t="s">
        <v>55</v>
      </c>
      <c r="AX13" s="32" t="s">
        <v>62</v>
      </c>
      <c r="AY13" s="33" t="s">
        <v>109</v>
      </c>
      <c r="AZ13" s="32" t="s">
        <v>63</v>
      </c>
      <c r="BA13" s="33" t="s">
        <v>110</v>
      </c>
      <c r="BB13" s="32" t="s">
        <v>64</v>
      </c>
      <c r="BC13" s="33" t="s">
        <v>111</v>
      </c>
      <c r="BD13" s="32" t="s">
        <v>65</v>
      </c>
      <c r="BE13" s="33" t="s">
        <v>112</v>
      </c>
      <c r="BF13" s="32" t="s">
        <v>66</v>
      </c>
      <c r="BG13" s="33" t="s">
        <v>114</v>
      </c>
      <c r="BH13" s="32" t="s">
        <v>67</v>
      </c>
      <c r="BI13" s="33" t="s">
        <v>115</v>
      </c>
      <c r="BJ13" s="32" t="s">
        <v>68</v>
      </c>
      <c r="BK13" s="33" t="s">
        <v>116</v>
      </c>
      <c r="BL13" s="32" t="s">
        <v>69</v>
      </c>
      <c r="BM13" s="33" t="s">
        <v>117</v>
      </c>
      <c r="BN13" s="32" t="s">
        <v>70</v>
      </c>
      <c r="BO13" s="33" t="s">
        <v>118</v>
      </c>
      <c r="BP13" s="32" t="s">
        <v>100</v>
      </c>
      <c r="BQ13" s="33" t="s">
        <v>119</v>
      </c>
      <c r="BR13" s="32" t="s">
        <v>71</v>
      </c>
      <c r="BS13" s="33" t="s">
        <v>120</v>
      </c>
      <c r="BT13" s="32" t="s">
        <v>86</v>
      </c>
      <c r="BU13" s="34" t="s">
        <v>124</v>
      </c>
      <c r="BV13" s="35" t="s">
        <v>55</v>
      </c>
      <c r="BW13" s="32" t="s">
        <v>62</v>
      </c>
      <c r="BX13" s="33" t="s">
        <v>109</v>
      </c>
      <c r="BY13" s="32" t="s">
        <v>63</v>
      </c>
      <c r="BZ13" s="33" t="s">
        <v>110</v>
      </c>
      <c r="CA13" s="32" t="s">
        <v>64</v>
      </c>
      <c r="CB13" s="33" t="s">
        <v>111</v>
      </c>
      <c r="CC13" s="32" t="s">
        <v>65</v>
      </c>
      <c r="CD13" s="33" t="s">
        <v>112</v>
      </c>
      <c r="CE13" s="32" t="s">
        <v>66</v>
      </c>
      <c r="CF13" s="33" t="s">
        <v>114</v>
      </c>
      <c r="CG13" s="32" t="s">
        <v>67</v>
      </c>
      <c r="CH13" s="33" t="s">
        <v>115</v>
      </c>
      <c r="CI13" s="32" t="s">
        <v>68</v>
      </c>
      <c r="CJ13" s="33" t="s">
        <v>116</v>
      </c>
      <c r="CK13" s="32" t="s">
        <v>69</v>
      </c>
      <c r="CL13" s="33" t="s">
        <v>117</v>
      </c>
      <c r="CM13" s="32" t="s">
        <v>70</v>
      </c>
      <c r="CN13" s="33" t="s">
        <v>118</v>
      </c>
      <c r="CO13" s="32" t="s">
        <v>100</v>
      </c>
      <c r="CP13" s="33" t="s">
        <v>119</v>
      </c>
      <c r="CQ13" s="32" t="s">
        <v>71</v>
      </c>
      <c r="CR13" s="33" t="s">
        <v>120</v>
      </c>
      <c r="CS13" s="32" t="s">
        <v>86</v>
      </c>
      <c r="CT13" s="34" t="s">
        <v>125</v>
      </c>
      <c r="CU13" s="35" t="s">
        <v>55</v>
      </c>
      <c r="CV13" s="32" t="s">
        <v>62</v>
      </c>
      <c r="CW13" s="33" t="s">
        <v>109</v>
      </c>
      <c r="CX13" s="32" t="s">
        <v>63</v>
      </c>
      <c r="CY13" s="33" t="s">
        <v>110</v>
      </c>
      <c r="CZ13" s="32" t="s">
        <v>64</v>
      </c>
      <c r="DA13" s="33" t="s">
        <v>111</v>
      </c>
      <c r="DB13" s="32" t="s">
        <v>65</v>
      </c>
      <c r="DC13" s="33" t="s">
        <v>112</v>
      </c>
      <c r="DD13" s="32" t="s">
        <v>66</v>
      </c>
      <c r="DE13" s="33" t="s">
        <v>114</v>
      </c>
      <c r="DF13" s="32" t="s">
        <v>67</v>
      </c>
      <c r="DG13" s="33" t="s">
        <v>115</v>
      </c>
      <c r="DH13" s="32" t="s">
        <v>68</v>
      </c>
      <c r="DI13" s="33" t="s">
        <v>116</v>
      </c>
      <c r="DJ13" s="32" t="s">
        <v>69</v>
      </c>
      <c r="DK13" s="33" t="s">
        <v>117</v>
      </c>
      <c r="DL13" s="32" t="s">
        <v>70</v>
      </c>
      <c r="DM13" s="33" t="s">
        <v>118</v>
      </c>
      <c r="DN13" s="32" t="s">
        <v>100</v>
      </c>
      <c r="DO13" s="33" t="s">
        <v>119</v>
      </c>
      <c r="DP13" s="32" t="s">
        <v>71</v>
      </c>
      <c r="DQ13" s="33" t="s">
        <v>120</v>
      </c>
      <c r="DR13" s="32" t="s">
        <v>86</v>
      </c>
      <c r="DS13" s="34" t="s">
        <v>127</v>
      </c>
      <c r="DT13" s="439"/>
      <c r="DU13" s="439"/>
      <c r="DV13" s="439"/>
      <c r="DW13" s="439"/>
      <c r="DX13" s="439"/>
      <c r="DY13" s="439"/>
      <c r="DZ13" s="439"/>
      <c r="EA13" s="439"/>
      <c r="EB13" s="439"/>
      <c r="EC13" s="439"/>
      <c r="ED13" s="439"/>
      <c r="EE13" s="464"/>
      <c r="EF13" s="466"/>
      <c r="EG13" s="425"/>
      <c r="EH13" s="443"/>
      <c r="EI13" s="443"/>
      <c r="EJ13" s="443"/>
      <c r="EK13" s="443"/>
      <c r="EL13" s="462"/>
    </row>
    <row r="14" spans="1:142" s="3" customFormat="1" ht="256.5" customHeight="1">
      <c r="A14" s="353">
        <v>2</v>
      </c>
      <c r="B14" s="354">
        <v>34</v>
      </c>
      <c r="C14" s="355">
        <v>256</v>
      </c>
      <c r="D14" s="356" t="s">
        <v>352</v>
      </c>
      <c r="E14" s="355">
        <v>273</v>
      </c>
      <c r="F14" s="357" t="s">
        <v>353</v>
      </c>
      <c r="G14" s="355" t="s">
        <v>155</v>
      </c>
      <c r="H14" s="355" t="s">
        <v>153</v>
      </c>
      <c r="I14" s="358">
        <v>0.15</v>
      </c>
      <c r="J14" s="359">
        <v>0.15</v>
      </c>
      <c r="K14" s="360">
        <v>0.014</v>
      </c>
      <c r="L14" s="232">
        <v>0.014</v>
      </c>
      <c r="M14" s="233">
        <v>0.0023</v>
      </c>
      <c r="N14" s="232">
        <v>0.014</v>
      </c>
      <c r="O14" s="233">
        <v>0.0046</v>
      </c>
      <c r="P14" s="232">
        <f>+N14</f>
        <v>0.014</v>
      </c>
      <c r="Q14" s="233">
        <v>0.0071</v>
      </c>
      <c r="R14" s="232"/>
      <c r="S14" s="232"/>
      <c r="T14" s="232"/>
      <c r="U14" s="232"/>
      <c r="V14" s="232"/>
      <c r="W14" s="233">
        <f>+Q14</f>
        <v>0.0071</v>
      </c>
      <c r="X14" s="234">
        <v>0.027</v>
      </c>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5"/>
      <c r="AW14" s="234">
        <v>0.045</v>
      </c>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5"/>
      <c r="BV14" s="234">
        <v>0.045</v>
      </c>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5"/>
      <c r="CU14" s="234">
        <v>0.019</v>
      </c>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5"/>
      <c r="DT14" s="234"/>
      <c r="DU14" s="232"/>
      <c r="DV14" s="232"/>
      <c r="DW14" s="232"/>
      <c r="DX14" s="232"/>
      <c r="DY14" s="232"/>
      <c r="DZ14" s="233">
        <v>0.0023</v>
      </c>
      <c r="EA14" s="233">
        <v>0.0046</v>
      </c>
      <c r="EB14" s="233">
        <v>0.0071</v>
      </c>
      <c r="EC14" s="232"/>
      <c r="ED14" s="232"/>
      <c r="EE14" s="235"/>
      <c r="EF14" s="369">
        <f>+EB14/P14</f>
        <v>0.5071428571428571</v>
      </c>
      <c r="EG14" s="370">
        <f>+EB14/J14</f>
        <v>0.04733333333333334</v>
      </c>
      <c r="EH14" s="371" t="s">
        <v>322</v>
      </c>
      <c r="EI14" s="356" t="s">
        <v>234</v>
      </c>
      <c r="EJ14" s="356" t="s">
        <v>234</v>
      </c>
      <c r="EK14" s="372" t="s">
        <v>323</v>
      </c>
      <c r="EL14" s="373" t="s">
        <v>324</v>
      </c>
    </row>
    <row r="15" spans="1:142" s="20" customFormat="1" ht="171" customHeight="1" thickBot="1">
      <c r="A15" s="361">
        <v>2</v>
      </c>
      <c r="B15" s="362">
        <v>34</v>
      </c>
      <c r="C15" s="363">
        <v>255</v>
      </c>
      <c r="D15" s="364" t="s">
        <v>350</v>
      </c>
      <c r="E15" s="363">
        <v>272</v>
      </c>
      <c r="F15" s="364" t="s">
        <v>351</v>
      </c>
      <c r="G15" s="363" t="s">
        <v>155</v>
      </c>
      <c r="H15" s="363" t="s">
        <v>153</v>
      </c>
      <c r="I15" s="365">
        <v>1</v>
      </c>
      <c r="J15" s="366">
        <v>1</v>
      </c>
      <c r="K15" s="367">
        <v>0</v>
      </c>
      <c r="L15" s="156">
        <v>0</v>
      </c>
      <c r="M15" s="156"/>
      <c r="N15" s="156">
        <v>0</v>
      </c>
      <c r="O15" s="156"/>
      <c r="P15" s="156">
        <v>0</v>
      </c>
      <c r="Q15" s="156">
        <v>0</v>
      </c>
      <c r="R15" s="156"/>
      <c r="S15" s="156"/>
      <c r="T15" s="156"/>
      <c r="U15" s="156"/>
      <c r="V15" s="156"/>
      <c r="W15" s="236">
        <f>+Q15</f>
        <v>0</v>
      </c>
      <c r="X15" s="368">
        <v>0.2</v>
      </c>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236"/>
      <c r="AW15" s="368">
        <v>0.35</v>
      </c>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236"/>
      <c r="BV15" s="368">
        <v>0.35</v>
      </c>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236"/>
      <c r="CU15" s="368">
        <v>0.1</v>
      </c>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8"/>
      <c r="DT15" s="239"/>
      <c r="DU15" s="237"/>
      <c r="DV15" s="237"/>
      <c r="DW15" s="237"/>
      <c r="DX15" s="237"/>
      <c r="DY15" s="237"/>
      <c r="DZ15" s="237"/>
      <c r="EA15" s="237" t="s">
        <v>234</v>
      </c>
      <c r="EB15" s="237" t="s">
        <v>234</v>
      </c>
      <c r="EC15" s="237"/>
      <c r="ED15" s="237"/>
      <c r="EE15" s="238"/>
      <c r="EF15" s="374" t="s">
        <v>234</v>
      </c>
      <c r="EG15" s="375" t="s">
        <v>234</v>
      </c>
      <c r="EH15" s="376" t="s">
        <v>263</v>
      </c>
      <c r="EI15" s="364" t="s">
        <v>234</v>
      </c>
      <c r="EJ15" s="364" t="s">
        <v>234</v>
      </c>
      <c r="EK15" s="364" t="s">
        <v>234</v>
      </c>
      <c r="EL15" s="377" t="s">
        <v>234</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1:142"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1:142" ht="22.5" customHeight="1">
      <c r="A18" s="247"/>
      <c r="B18" s="248"/>
      <c r="C18" s="248"/>
      <c r="D18" s="250" t="s">
        <v>56</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row>
    <row r="19" spans="1:142" ht="22.5" customHeight="1">
      <c r="A19" s="247"/>
      <c r="B19" s="248"/>
      <c r="C19" s="248"/>
      <c r="D19" s="251" t="s">
        <v>57</v>
      </c>
      <c r="E19" s="469" t="s">
        <v>58</v>
      </c>
      <c r="F19" s="469"/>
      <c r="G19" s="469"/>
      <c r="H19" s="469"/>
      <c r="I19" s="469"/>
      <c r="J19" s="469"/>
      <c r="K19" s="469"/>
      <c r="L19" s="470" t="s">
        <v>59</v>
      </c>
      <c r="M19" s="470"/>
      <c r="N19" s="470"/>
      <c r="O19" s="470"/>
      <c r="P19" s="470"/>
      <c r="Q19" s="470"/>
      <c r="R19" s="470"/>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row>
    <row r="20" spans="1:142" ht="22.5" customHeight="1">
      <c r="A20" s="247"/>
      <c r="B20" s="248"/>
      <c r="C20" s="248"/>
      <c r="D20" s="249">
        <v>12</v>
      </c>
      <c r="E20" s="467" t="s">
        <v>270</v>
      </c>
      <c r="F20" s="467"/>
      <c r="G20" s="467"/>
      <c r="H20" s="467"/>
      <c r="I20" s="467"/>
      <c r="J20" s="467"/>
      <c r="K20" s="467"/>
      <c r="L20" s="468" t="s">
        <v>271</v>
      </c>
      <c r="M20" s="468"/>
      <c r="N20" s="468"/>
      <c r="O20" s="468"/>
      <c r="P20" s="468"/>
      <c r="Q20" s="468"/>
      <c r="R20" s="46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row>
  </sheetData>
  <mergeCells count="56">
    <mergeCell ref="E20:K20"/>
    <mergeCell ref="L20:R20"/>
    <mergeCell ref="E19:K19"/>
    <mergeCell ref="L19:R19"/>
    <mergeCell ref="G5:EL5"/>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H11:H13"/>
    <mergeCell ref="EF10:EF13"/>
    <mergeCell ref="A5:F5"/>
    <mergeCell ref="A6:F6"/>
    <mergeCell ref="A7:F7"/>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DY12:DY13"/>
    <mergeCell ref="DZ12:DZ13"/>
    <mergeCell ref="EA12:EA13"/>
    <mergeCell ref="EB12:EB13"/>
    <mergeCell ref="K12:W12"/>
    <mergeCell ref="G2:EL2"/>
    <mergeCell ref="G4:DS4"/>
    <mergeCell ref="DT4:EL4"/>
    <mergeCell ref="A2:F4"/>
    <mergeCell ref="G3:EL3"/>
    <mergeCell ref="A8:F8"/>
    <mergeCell ref="A11:A13"/>
    <mergeCell ref="A10:B10"/>
    <mergeCell ref="C10:D10"/>
    <mergeCell ref="I11:I13"/>
    <mergeCell ref="C11:C13"/>
    <mergeCell ref="D11:D13"/>
    <mergeCell ref="F11:F13"/>
    <mergeCell ref="G11:G13"/>
    <mergeCell ref="E11:E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workbookViewId="0" topLeftCell="A1"/>
  </sheetViews>
  <sheetFormatPr defaultColWidth="11.421875" defaultRowHeight="15"/>
  <cols>
    <col min="1" max="1" width="17.421875" style="73" customWidth="1"/>
    <col min="2" max="2" width="24.28125" style="73" customWidth="1"/>
    <col min="3" max="3" width="24.140625" style="73" customWidth="1"/>
    <col min="4" max="5" width="24.00390625" style="73" customWidth="1"/>
    <col min="6" max="6" width="24.421875" style="73" customWidth="1"/>
    <col min="7" max="7" width="20.140625" style="73" customWidth="1"/>
    <col min="8" max="8" width="19.8515625" style="85" customWidth="1"/>
    <col min="9" max="9" width="14.57421875" style="73" customWidth="1"/>
    <col min="10" max="10" width="4.8515625" style="73" customWidth="1"/>
    <col min="11" max="16384" width="11.421875" style="73" customWidth="1"/>
  </cols>
  <sheetData>
    <row r="1" spans="1:9" ht="17.25" customHeight="1">
      <c r="A1" s="69" t="s">
        <v>182</v>
      </c>
      <c r="B1" s="69" t="s">
        <v>183</v>
      </c>
      <c r="C1" s="70" t="s">
        <v>184</v>
      </c>
      <c r="D1" s="71" t="s">
        <v>185</v>
      </c>
      <c r="E1" s="86" t="s">
        <v>189</v>
      </c>
      <c r="F1" s="69" t="s">
        <v>186</v>
      </c>
      <c r="G1" s="69" t="s">
        <v>187</v>
      </c>
      <c r="H1" s="72">
        <f>+INVERSIÓN!H11</f>
        <v>750000000</v>
      </c>
      <c r="I1" s="72">
        <v>10000</v>
      </c>
    </row>
    <row r="2" spans="1:9" ht="17.25" customHeight="1">
      <c r="A2" s="74">
        <v>1</v>
      </c>
      <c r="B2" s="75" t="s">
        <v>163</v>
      </c>
      <c r="C2" s="75">
        <v>4187</v>
      </c>
      <c r="D2" s="88">
        <v>3951</v>
      </c>
      <c r="E2" s="89">
        <v>1087</v>
      </c>
      <c r="F2" s="76">
        <f>+AVERAGE(C2:E2)</f>
        <v>3075</v>
      </c>
      <c r="G2" s="77">
        <f>+F2/$F$21</f>
        <v>0.11266625141977793</v>
      </c>
      <c r="H2" s="78">
        <f>+ROUND($H$1*G2,0)</f>
        <v>84499689</v>
      </c>
      <c r="I2" s="78">
        <f>+ROUND($I$1*G2,0)</f>
        <v>1127</v>
      </c>
    </row>
    <row r="3" spans="1:9" ht="17.25" customHeight="1">
      <c r="A3" s="74">
        <v>2</v>
      </c>
      <c r="B3" s="75" t="s">
        <v>164</v>
      </c>
      <c r="C3" s="75">
        <v>2764</v>
      </c>
      <c r="D3" s="88">
        <v>2613</v>
      </c>
      <c r="E3" s="89">
        <v>1202</v>
      </c>
      <c r="F3" s="76">
        <f aca="true" t="shared" si="0" ref="F3:F20">+AVERAGE(C3:E3)</f>
        <v>2193</v>
      </c>
      <c r="G3" s="77">
        <f>+F3/$F$21</f>
        <v>0.08035027296376358</v>
      </c>
      <c r="H3" s="78">
        <f aca="true" t="shared" si="1" ref="H3:H19">+ROUND($H$1*G3,0)</f>
        <v>60262705</v>
      </c>
      <c r="I3" s="78">
        <f aca="true" t="shared" si="2" ref="I3:I20">+ROUND($I$1*G3,0)</f>
        <v>804</v>
      </c>
    </row>
    <row r="4" spans="1:9" ht="17.25" customHeight="1">
      <c r="A4" s="74">
        <v>3</v>
      </c>
      <c r="B4" s="75" t="s">
        <v>165</v>
      </c>
      <c r="C4" s="75">
        <v>515</v>
      </c>
      <c r="D4" s="88">
        <v>411</v>
      </c>
      <c r="E4" s="89">
        <v>222</v>
      </c>
      <c r="F4" s="76">
        <f t="shared" si="0"/>
        <v>382.6666666666667</v>
      </c>
      <c r="G4" s="77">
        <f aca="true" t="shared" si="3" ref="G4:G20">+F4/$F$21</f>
        <v>0.014020689065572366</v>
      </c>
      <c r="H4" s="78">
        <f t="shared" si="1"/>
        <v>10515517</v>
      </c>
      <c r="I4" s="78">
        <f t="shared" si="2"/>
        <v>140</v>
      </c>
    </row>
    <row r="5" spans="1:9" ht="17.25" customHeight="1">
      <c r="A5" s="74">
        <v>4</v>
      </c>
      <c r="B5" s="75" t="s">
        <v>166</v>
      </c>
      <c r="C5" s="75">
        <v>707</v>
      </c>
      <c r="D5" s="88">
        <v>525</v>
      </c>
      <c r="E5" s="89">
        <v>298</v>
      </c>
      <c r="F5" s="76">
        <f t="shared" si="0"/>
        <v>510</v>
      </c>
      <c r="G5" s="77">
        <f t="shared" si="3"/>
        <v>0.018686109991572927</v>
      </c>
      <c r="H5" s="78">
        <f t="shared" si="1"/>
        <v>14014582</v>
      </c>
      <c r="I5" s="78">
        <f t="shared" si="2"/>
        <v>187</v>
      </c>
    </row>
    <row r="6" spans="1:9" ht="17.25" customHeight="1">
      <c r="A6" s="74">
        <v>5</v>
      </c>
      <c r="B6" s="75" t="s">
        <v>167</v>
      </c>
      <c r="C6" s="75">
        <v>1477</v>
      </c>
      <c r="D6" s="88">
        <v>747</v>
      </c>
      <c r="E6" s="89">
        <v>40</v>
      </c>
      <c r="F6" s="76">
        <f t="shared" si="0"/>
        <v>754.6666666666666</v>
      </c>
      <c r="G6" s="77">
        <f t="shared" si="3"/>
        <v>0.027650557530013792</v>
      </c>
      <c r="H6" s="78">
        <f t="shared" si="1"/>
        <v>20737918</v>
      </c>
      <c r="I6" s="78">
        <f t="shared" si="2"/>
        <v>277</v>
      </c>
    </row>
    <row r="7" spans="1:9" ht="17.25" customHeight="1">
      <c r="A7" s="74">
        <v>6</v>
      </c>
      <c r="B7" s="75" t="s">
        <v>168</v>
      </c>
      <c r="C7" s="75">
        <v>1056</v>
      </c>
      <c r="D7" s="88">
        <v>414</v>
      </c>
      <c r="E7" s="89">
        <v>267</v>
      </c>
      <c r="F7" s="76">
        <f t="shared" si="0"/>
        <v>579</v>
      </c>
      <c r="G7" s="77">
        <f t="shared" si="3"/>
        <v>0.021214230755138674</v>
      </c>
      <c r="H7" s="78">
        <f t="shared" si="1"/>
        <v>15910673</v>
      </c>
      <c r="I7" s="78">
        <f t="shared" si="2"/>
        <v>212</v>
      </c>
    </row>
    <row r="8" spans="1:9" ht="17.25" customHeight="1">
      <c r="A8" s="74">
        <v>7</v>
      </c>
      <c r="B8" s="75" t="s">
        <v>169</v>
      </c>
      <c r="C8" s="75">
        <v>466</v>
      </c>
      <c r="D8" s="88">
        <v>1352</v>
      </c>
      <c r="E8" s="89">
        <v>280</v>
      </c>
      <c r="F8" s="76">
        <f t="shared" si="0"/>
        <v>699.3333333333334</v>
      </c>
      <c r="G8" s="77">
        <f t="shared" si="3"/>
        <v>0.025623175661647058</v>
      </c>
      <c r="H8" s="78">
        <f t="shared" si="1"/>
        <v>19217382</v>
      </c>
      <c r="I8" s="78">
        <f t="shared" si="2"/>
        <v>256</v>
      </c>
    </row>
    <row r="9" spans="1:9" ht="17.25" customHeight="1">
      <c r="A9" s="74">
        <v>8</v>
      </c>
      <c r="B9" s="75" t="s">
        <v>170</v>
      </c>
      <c r="C9" s="75">
        <v>1727</v>
      </c>
      <c r="D9" s="88">
        <v>2617</v>
      </c>
      <c r="E9" s="89">
        <v>448</v>
      </c>
      <c r="F9" s="76">
        <f t="shared" si="0"/>
        <v>1597.3333333333333</v>
      </c>
      <c r="G9" s="77">
        <f t="shared" si="3"/>
        <v>0.05852538501935781</v>
      </c>
      <c r="H9" s="78">
        <f t="shared" si="1"/>
        <v>43894039</v>
      </c>
      <c r="I9" s="78">
        <f t="shared" si="2"/>
        <v>585</v>
      </c>
    </row>
    <row r="10" spans="1:9" ht="17.25" customHeight="1">
      <c r="A10" s="74">
        <v>9</v>
      </c>
      <c r="B10" s="75" t="s">
        <v>171</v>
      </c>
      <c r="C10" s="75">
        <v>3366</v>
      </c>
      <c r="D10" s="88">
        <v>1822</v>
      </c>
      <c r="E10" s="89">
        <v>1229</v>
      </c>
      <c r="F10" s="76">
        <f t="shared" si="0"/>
        <v>2139</v>
      </c>
      <c r="G10" s="77">
        <f t="shared" si="3"/>
        <v>0.07837174367053822</v>
      </c>
      <c r="H10" s="78">
        <f t="shared" si="1"/>
        <v>58778808</v>
      </c>
      <c r="I10" s="78">
        <f t="shared" si="2"/>
        <v>784</v>
      </c>
    </row>
    <row r="11" spans="1:9" ht="17.25" customHeight="1">
      <c r="A11" s="74">
        <v>10</v>
      </c>
      <c r="B11" s="75" t="s">
        <v>172</v>
      </c>
      <c r="C11" s="75">
        <v>4819</v>
      </c>
      <c r="D11" s="88">
        <v>3533</v>
      </c>
      <c r="E11" s="89">
        <v>912</v>
      </c>
      <c r="F11" s="76">
        <f t="shared" si="0"/>
        <v>3088</v>
      </c>
      <c r="G11" s="77">
        <f t="shared" si="3"/>
        <v>0.11314256402740626</v>
      </c>
      <c r="H11" s="78">
        <f t="shared" si="1"/>
        <v>84856923</v>
      </c>
      <c r="I11" s="78">
        <f t="shared" si="2"/>
        <v>1131</v>
      </c>
    </row>
    <row r="12" spans="1:9" ht="17.25" customHeight="1">
      <c r="A12" s="74">
        <v>11</v>
      </c>
      <c r="B12" s="75" t="s">
        <v>173</v>
      </c>
      <c r="C12" s="75">
        <v>5865</v>
      </c>
      <c r="D12" s="88">
        <v>9623</v>
      </c>
      <c r="E12" s="89">
        <v>1751</v>
      </c>
      <c r="F12" s="76">
        <f t="shared" si="0"/>
        <v>5746.333333333333</v>
      </c>
      <c r="G12" s="77">
        <f t="shared" si="3"/>
        <v>0.21054238571550696</v>
      </c>
      <c r="H12" s="78">
        <f>+ROUND($H$1*G12,0)-3</f>
        <v>157906786</v>
      </c>
      <c r="I12" s="78">
        <f>+ROUND($I$1*G12,0)</f>
        <v>2105</v>
      </c>
    </row>
    <row r="13" spans="1:9" ht="17.25" customHeight="1">
      <c r="A13" s="74">
        <v>12</v>
      </c>
      <c r="B13" s="75" t="s">
        <v>174</v>
      </c>
      <c r="C13" s="75">
        <v>1598</v>
      </c>
      <c r="D13" s="88">
        <v>1441</v>
      </c>
      <c r="E13" s="89">
        <v>467</v>
      </c>
      <c r="F13" s="76">
        <f t="shared" si="0"/>
        <v>1168.6666666666667</v>
      </c>
      <c r="G13" s="77">
        <f t="shared" si="3"/>
        <v>0.042819282111408286</v>
      </c>
      <c r="H13" s="78">
        <f t="shared" si="1"/>
        <v>32114462</v>
      </c>
      <c r="I13" s="78">
        <f t="shared" si="2"/>
        <v>428</v>
      </c>
    </row>
    <row r="14" spans="1:9" ht="17.25" customHeight="1">
      <c r="A14" s="74">
        <v>13</v>
      </c>
      <c r="B14" s="75" t="s">
        <v>175</v>
      </c>
      <c r="C14" s="75">
        <v>2457</v>
      </c>
      <c r="D14" s="88">
        <v>1178</v>
      </c>
      <c r="E14" s="89">
        <v>675</v>
      </c>
      <c r="F14" s="76">
        <f t="shared" si="0"/>
        <v>1436.6666666666667</v>
      </c>
      <c r="G14" s="77">
        <f t="shared" si="3"/>
        <v>0.05263864971482308</v>
      </c>
      <c r="H14" s="78">
        <f t="shared" si="1"/>
        <v>39478987</v>
      </c>
      <c r="I14" s="78">
        <f t="shared" si="2"/>
        <v>526</v>
      </c>
    </row>
    <row r="15" spans="1:9" ht="17.25" customHeight="1">
      <c r="A15" s="74">
        <v>14</v>
      </c>
      <c r="B15" s="75" t="s">
        <v>176</v>
      </c>
      <c r="C15" s="75">
        <v>369</v>
      </c>
      <c r="D15" s="88">
        <v>391</v>
      </c>
      <c r="E15" s="89">
        <v>140</v>
      </c>
      <c r="F15" s="76">
        <f t="shared" si="0"/>
        <v>300</v>
      </c>
      <c r="G15" s="77">
        <f t="shared" si="3"/>
        <v>0.010991829406807603</v>
      </c>
      <c r="H15" s="78">
        <f t="shared" si="1"/>
        <v>8243872</v>
      </c>
      <c r="I15" s="78">
        <f t="shared" si="2"/>
        <v>110</v>
      </c>
    </row>
    <row r="16" spans="1:9" ht="17.25" customHeight="1">
      <c r="A16" s="74">
        <v>15</v>
      </c>
      <c r="B16" s="75" t="s">
        <v>177</v>
      </c>
      <c r="C16" s="75">
        <v>302</v>
      </c>
      <c r="D16" s="88">
        <v>431</v>
      </c>
      <c r="E16" s="89">
        <v>175</v>
      </c>
      <c r="F16" s="76">
        <f t="shared" si="0"/>
        <v>302.6666666666667</v>
      </c>
      <c r="G16" s="77">
        <f t="shared" si="3"/>
        <v>0.011089534557090339</v>
      </c>
      <c r="H16" s="78">
        <f t="shared" si="1"/>
        <v>8317151</v>
      </c>
      <c r="I16" s="78">
        <f t="shared" si="2"/>
        <v>111</v>
      </c>
    </row>
    <row r="17" spans="1:9" ht="17.25" customHeight="1">
      <c r="A17" s="74">
        <v>16</v>
      </c>
      <c r="B17" s="75" t="s">
        <v>178</v>
      </c>
      <c r="C17" s="75">
        <v>2226</v>
      </c>
      <c r="D17" s="88">
        <v>1703</v>
      </c>
      <c r="E17" s="89">
        <v>663</v>
      </c>
      <c r="F17" s="76">
        <f t="shared" si="0"/>
        <v>1530.6666666666667</v>
      </c>
      <c r="G17" s="77">
        <f t="shared" si="3"/>
        <v>0.056082756262289465</v>
      </c>
      <c r="H17" s="78">
        <f t="shared" si="1"/>
        <v>42062067</v>
      </c>
      <c r="I17" s="78">
        <f t="shared" si="2"/>
        <v>561</v>
      </c>
    </row>
    <row r="18" spans="1:9" ht="17.25" customHeight="1">
      <c r="A18" s="74">
        <v>17</v>
      </c>
      <c r="B18" s="75" t="s">
        <v>179</v>
      </c>
      <c r="C18" s="75">
        <v>297</v>
      </c>
      <c r="D18" s="88">
        <v>1625</v>
      </c>
      <c r="E18" s="89">
        <v>55</v>
      </c>
      <c r="F18" s="76">
        <f t="shared" si="0"/>
        <v>659</v>
      </c>
      <c r="G18" s="77">
        <f t="shared" si="3"/>
        <v>0.024145385263620704</v>
      </c>
      <c r="H18" s="78">
        <f t="shared" si="1"/>
        <v>18109039</v>
      </c>
      <c r="I18" s="78">
        <f t="shared" si="2"/>
        <v>241</v>
      </c>
    </row>
    <row r="19" spans="1:9" ht="17.25" customHeight="1">
      <c r="A19" s="74">
        <v>18</v>
      </c>
      <c r="B19" s="79" t="s">
        <v>180</v>
      </c>
      <c r="C19" s="79">
        <v>578</v>
      </c>
      <c r="D19" s="88">
        <v>612</v>
      </c>
      <c r="E19" s="89">
        <v>192</v>
      </c>
      <c r="F19" s="76">
        <f t="shared" si="0"/>
        <v>460.6666666666667</v>
      </c>
      <c r="G19" s="77">
        <f t="shared" si="3"/>
        <v>0.01687856471134234</v>
      </c>
      <c r="H19" s="78">
        <f t="shared" si="1"/>
        <v>12658924</v>
      </c>
      <c r="I19" s="78">
        <f t="shared" si="2"/>
        <v>169</v>
      </c>
    </row>
    <row r="20" spans="1:9" ht="17.25" customHeight="1">
      <c r="A20" s="74">
        <v>19</v>
      </c>
      <c r="B20" s="75" t="s">
        <v>181</v>
      </c>
      <c r="C20" s="75">
        <v>1042</v>
      </c>
      <c r="D20" s="88">
        <v>661</v>
      </c>
      <c r="E20" s="89">
        <v>308</v>
      </c>
      <c r="F20" s="76">
        <f t="shared" si="0"/>
        <v>670.3333333333334</v>
      </c>
      <c r="G20" s="77">
        <f t="shared" si="3"/>
        <v>0.024560632152322324</v>
      </c>
      <c r="H20" s="78">
        <f>+ROUND($H$1*G20,0)+2</f>
        <v>18420476</v>
      </c>
      <c r="I20" s="78">
        <f t="shared" si="2"/>
        <v>246</v>
      </c>
    </row>
    <row r="21" spans="1:9" ht="20.25" customHeight="1">
      <c r="A21" s="717" t="s">
        <v>188</v>
      </c>
      <c r="B21" s="718"/>
      <c r="C21" s="80">
        <f aca="true" t="shared" si="4" ref="C21:I21">SUM(C2:C20)</f>
        <v>35818</v>
      </c>
      <c r="D21" s="81">
        <f t="shared" si="4"/>
        <v>35650</v>
      </c>
      <c r="E21" s="87">
        <f t="shared" si="4"/>
        <v>10411</v>
      </c>
      <c r="F21" s="82">
        <f t="shared" si="4"/>
        <v>27293.000000000007</v>
      </c>
      <c r="G21" s="83">
        <f t="shared" si="4"/>
        <v>0.9999999999999999</v>
      </c>
      <c r="H21" s="84">
        <f t="shared" si="4"/>
        <v>750000000</v>
      </c>
      <c r="I21" s="84">
        <f t="shared" si="4"/>
        <v>10000</v>
      </c>
    </row>
  </sheetData>
  <mergeCells count="1">
    <mergeCell ref="A21:B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716"/>
  <sheetViews>
    <sheetView showGridLines="0" zoomScale="80" zoomScaleNormal="80" workbookViewId="0" topLeftCell="C114">
      <selection activeCell="E130" sqref="E130:E133"/>
    </sheetView>
  </sheetViews>
  <sheetFormatPr defaultColWidth="11.421875" defaultRowHeight="15"/>
  <cols>
    <col min="2" max="2" width="25.57421875" style="0" customWidth="1"/>
    <col min="3" max="3" width="29.8515625" style="0" customWidth="1"/>
    <col min="4" max="4" width="21.57421875" style="0" customWidth="1"/>
    <col min="5" max="5" width="20.57421875" style="0" customWidth="1"/>
    <col min="6" max="18" width="11.421875" style="0" customWidth="1"/>
    <col min="19" max="28" width="14.140625" style="0" customWidth="1"/>
    <col min="29" max="31" width="11.421875" style="0" customWidth="1"/>
    <col min="32" max="32" width="18.7109375" style="0" customWidth="1"/>
    <col min="33" max="33" width="29.140625" style="0" customWidth="1"/>
    <col min="36" max="36" width="11.7109375" style="0" customWidth="1"/>
    <col min="37" max="37" width="16.28125" style="0" customWidth="1"/>
    <col min="38" max="38" width="14.00390625" style="0" customWidth="1"/>
    <col min="39" max="39" width="31.57421875" style="0" customWidth="1"/>
    <col min="40" max="41" width="12.140625" style="0" customWidth="1"/>
    <col min="43" max="43" width="11.421875" style="0" customWidth="1"/>
    <col min="44" max="44" width="13.00390625" style="0" customWidth="1"/>
    <col min="45" max="45" width="12.8515625" style="0" customWidth="1"/>
    <col min="46" max="46" width="15.8515625" style="0" customWidth="1"/>
    <col min="47" max="47" width="17.7109375" style="0" customWidth="1"/>
  </cols>
  <sheetData>
    <row r="1" spans="1:47" ht="33.75" customHeight="1">
      <c r="A1" s="526"/>
      <c r="B1" s="527"/>
      <c r="C1" s="527"/>
      <c r="D1" s="527"/>
      <c r="E1" s="530" t="s">
        <v>60</v>
      </c>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row>
    <row r="2" spans="1:47" ht="44.25" customHeight="1" thickBot="1">
      <c r="A2" s="528"/>
      <c r="B2" s="529"/>
      <c r="C2" s="529"/>
      <c r="D2" s="529"/>
      <c r="E2" s="531" t="s">
        <v>203</v>
      </c>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row>
    <row r="3" spans="1:47" ht="20.25" customHeight="1" thickBot="1">
      <c r="A3" s="528"/>
      <c r="B3" s="529"/>
      <c r="C3" s="529"/>
      <c r="D3" s="529"/>
      <c r="E3" s="532" t="s">
        <v>61</v>
      </c>
      <c r="F3" s="533"/>
      <c r="G3" s="533"/>
      <c r="H3" s="533"/>
      <c r="I3" s="533"/>
      <c r="J3" s="533"/>
      <c r="K3" s="533"/>
      <c r="L3" s="533"/>
      <c r="M3" s="533"/>
      <c r="N3" s="533"/>
      <c r="O3" s="533"/>
      <c r="P3" s="533"/>
      <c r="Q3" s="533"/>
      <c r="R3" s="533"/>
      <c r="S3" s="533"/>
      <c r="T3" s="533"/>
      <c r="U3" s="533"/>
      <c r="V3" s="533"/>
      <c r="W3" s="533"/>
      <c r="X3" s="533"/>
      <c r="Y3" s="533"/>
      <c r="Z3" s="533"/>
      <c r="AA3" s="533"/>
      <c r="AB3" s="533"/>
      <c r="AC3" s="533"/>
      <c r="AD3" s="534"/>
      <c r="AE3" s="535" t="s">
        <v>143</v>
      </c>
      <c r="AF3" s="536"/>
      <c r="AG3" s="536"/>
      <c r="AH3" s="536"/>
      <c r="AI3" s="536"/>
      <c r="AJ3" s="536"/>
      <c r="AK3" s="536"/>
      <c r="AL3" s="536"/>
      <c r="AM3" s="536"/>
      <c r="AN3" s="536"/>
      <c r="AO3" s="536"/>
      <c r="AP3" s="536"/>
      <c r="AQ3" s="536"/>
      <c r="AR3" s="536"/>
      <c r="AS3" s="536"/>
      <c r="AT3" s="536"/>
      <c r="AU3" s="537"/>
    </row>
    <row r="4" spans="1:47" ht="26.25" customHeight="1" thickBot="1">
      <c r="A4" s="538" t="s">
        <v>0</v>
      </c>
      <c r="B4" s="539"/>
      <c r="C4" s="539"/>
      <c r="D4" s="540"/>
      <c r="E4" s="541" t="s">
        <v>147</v>
      </c>
      <c r="F4" s="541"/>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3"/>
    </row>
    <row r="5" spans="1:47" ht="26.25" customHeight="1" thickBot="1">
      <c r="A5" s="555" t="s">
        <v>2</v>
      </c>
      <c r="B5" s="556"/>
      <c r="C5" s="556"/>
      <c r="D5" s="557"/>
      <c r="E5" s="558" t="s">
        <v>204</v>
      </c>
      <c r="F5" s="558"/>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60"/>
    </row>
    <row r="6" spans="1:47" ht="26.25" customHeight="1" thickBot="1">
      <c r="A6" s="561" t="s">
        <v>205</v>
      </c>
      <c r="B6" s="562"/>
      <c r="C6" s="562"/>
      <c r="D6" s="563"/>
      <c r="E6" s="564" t="s">
        <v>206</v>
      </c>
      <c r="F6" s="564"/>
      <c r="G6" s="564"/>
      <c r="H6" s="564"/>
      <c r="I6" s="564"/>
      <c r="J6" s="564"/>
      <c r="K6" s="564"/>
      <c r="L6" s="564"/>
      <c r="M6" s="564"/>
      <c r="N6" s="564"/>
      <c r="O6" s="564"/>
      <c r="P6" s="564"/>
      <c r="Q6" s="564"/>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6"/>
    </row>
    <row r="7" spans="1:47" ht="22.5" customHeight="1" thickBot="1">
      <c r="A7" s="567"/>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9"/>
    </row>
    <row r="8" spans="1:51" ht="46.5" customHeight="1">
      <c r="A8" s="547" t="s">
        <v>207</v>
      </c>
      <c r="B8" s="548" t="s">
        <v>208</v>
      </c>
      <c r="C8" s="572" t="s">
        <v>209</v>
      </c>
      <c r="D8" s="574" t="s">
        <v>210</v>
      </c>
      <c r="E8" s="524" t="s">
        <v>211</v>
      </c>
      <c r="F8" s="93"/>
      <c r="G8" s="544" t="s">
        <v>212</v>
      </c>
      <c r="H8" s="544"/>
      <c r="I8" s="544"/>
      <c r="J8" s="544"/>
      <c r="K8" s="544"/>
      <c r="L8" s="544"/>
      <c r="M8" s="544"/>
      <c r="N8" s="544"/>
      <c r="O8" s="544"/>
      <c r="P8" s="544"/>
      <c r="Q8" s="544"/>
      <c r="R8" s="544"/>
      <c r="S8" s="545"/>
      <c r="T8" s="546" t="s">
        <v>213</v>
      </c>
      <c r="U8" s="544"/>
      <c r="V8" s="544"/>
      <c r="W8" s="544"/>
      <c r="X8" s="544"/>
      <c r="Y8" s="544"/>
      <c r="Z8" s="544"/>
      <c r="AA8" s="544"/>
      <c r="AB8" s="544"/>
      <c r="AC8" s="544"/>
      <c r="AD8" s="544"/>
      <c r="AE8" s="544"/>
      <c r="AF8" s="545"/>
      <c r="AG8" s="547" t="s">
        <v>214</v>
      </c>
      <c r="AH8" s="548"/>
      <c r="AI8" s="548"/>
      <c r="AJ8" s="548"/>
      <c r="AK8" s="548"/>
      <c r="AL8" s="549" t="s">
        <v>215</v>
      </c>
      <c r="AM8" s="550"/>
      <c r="AN8" s="551" t="s">
        <v>216</v>
      </c>
      <c r="AO8" s="544"/>
      <c r="AP8" s="544"/>
      <c r="AQ8" s="544"/>
      <c r="AR8" s="544"/>
      <c r="AS8" s="544"/>
      <c r="AT8" s="552"/>
      <c r="AU8" s="553" t="s">
        <v>217</v>
      </c>
      <c r="AV8" s="94"/>
      <c r="AW8" s="94"/>
      <c r="AX8" s="94"/>
      <c r="AY8" s="94"/>
    </row>
    <row r="9" spans="1:51" ht="70.5" customHeight="1">
      <c r="A9" s="570"/>
      <c r="B9" s="571"/>
      <c r="C9" s="573"/>
      <c r="D9" s="575"/>
      <c r="E9" s="525"/>
      <c r="F9" s="95" t="s">
        <v>55</v>
      </c>
      <c r="G9" s="96" t="s">
        <v>9</v>
      </c>
      <c r="H9" s="96" t="s">
        <v>10</v>
      </c>
      <c r="I9" s="96" t="s">
        <v>11</v>
      </c>
      <c r="J9" s="96" t="s">
        <v>12</v>
      </c>
      <c r="K9" s="96" t="s">
        <v>13</v>
      </c>
      <c r="L9" s="96" t="s">
        <v>14</v>
      </c>
      <c r="M9" s="96" t="s">
        <v>15</v>
      </c>
      <c r="N9" s="96" t="s">
        <v>16</v>
      </c>
      <c r="O9" s="96" t="s">
        <v>17</v>
      </c>
      <c r="P9" s="96" t="s">
        <v>18</v>
      </c>
      <c r="Q9" s="96" t="s">
        <v>19</v>
      </c>
      <c r="R9" s="96" t="s">
        <v>20</v>
      </c>
      <c r="S9" s="97" t="s">
        <v>218</v>
      </c>
      <c r="T9" s="96" t="s">
        <v>9</v>
      </c>
      <c r="U9" s="96" t="s">
        <v>10</v>
      </c>
      <c r="V9" s="96" t="s">
        <v>11</v>
      </c>
      <c r="W9" s="96" t="s">
        <v>12</v>
      </c>
      <c r="X9" s="96" t="s">
        <v>13</v>
      </c>
      <c r="Y9" s="96" t="s">
        <v>14</v>
      </c>
      <c r="Z9" s="96" t="s">
        <v>15</v>
      </c>
      <c r="AA9" s="96" t="s">
        <v>16</v>
      </c>
      <c r="AB9" s="96" t="s">
        <v>17</v>
      </c>
      <c r="AC9" s="96" t="s">
        <v>18</v>
      </c>
      <c r="AD9" s="96" t="s">
        <v>19</v>
      </c>
      <c r="AE9" s="98" t="s">
        <v>20</v>
      </c>
      <c r="AF9" s="98" t="s">
        <v>219</v>
      </c>
      <c r="AG9" s="95" t="s">
        <v>220</v>
      </c>
      <c r="AH9" s="98" t="s">
        <v>221</v>
      </c>
      <c r="AI9" s="98" t="s">
        <v>222</v>
      </c>
      <c r="AJ9" s="98" t="s">
        <v>223</v>
      </c>
      <c r="AK9" s="98" t="s">
        <v>224</v>
      </c>
      <c r="AL9" s="98" t="s">
        <v>225</v>
      </c>
      <c r="AM9" s="98" t="s">
        <v>226</v>
      </c>
      <c r="AN9" s="98" t="s">
        <v>227</v>
      </c>
      <c r="AO9" s="98" t="s">
        <v>228</v>
      </c>
      <c r="AP9" s="98" t="s">
        <v>229</v>
      </c>
      <c r="AQ9" s="98" t="s">
        <v>230</v>
      </c>
      <c r="AR9" s="98" t="s">
        <v>231</v>
      </c>
      <c r="AS9" s="98" t="s">
        <v>232</v>
      </c>
      <c r="AT9" s="99" t="s">
        <v>233</v>
      </c>
      <c r="AU9" s="554"/>
      <c r="AV9" s="94"/>
      <c r="AW9" s="94"/>
      <c r="AX9" s="94"/>
      <c r="AY9" s="94"/>
    </row>
    <row r="10" spans="1:47" ht="17.25" customHeight="1">
      <c r="A10" s="521">
        <v>1</v>
      </c>
      <c r="B10" s="471" t="s">
        <v>193</v>
      </c>
      <c r="C10" s="485" t="s">
        <v>163</v>
      </c>
      <c r="D10" s="100" t="s">
        <v>83</v>
      </c>
      <c r="E10" s="101">
        <f>+VLOOKUP(C10,'FAUNA SILVESTRE'!$B$1:$I$21,8,0)</f>
        <v>127</v>
      </c>
      <c r="F10" s="101"/>
      <c r="G10" s="101"/>
      <c r="H10" s="101"/>
      <c r="I10" s="101"/>
      <c r="J10" s="101"/>
      <c r="K10" s="101"/>
      <c r="L10" s="101"/>
      <c r="M10" s="101"/>
      <c r="N10" s="101"/>
      <c r="O10" s="101"/>
      <c r="P10" s="101"/>
      <c r="Q10" s="101"/>
      <c r="R10" s="102"/>
      <c r="S10" s="103"/>
      <c r="T10" s="104"/>
      <c r="U10" s="105"/>
      <c r="V10" s="105"/>
      <c r="W10" s="105"/>
      <c r="X10" s="105"/>
      <c r="Y10" s="105"/>
      <c r="Z10" s="105"/>
      <c r="AA10" s="105"/>
      <c r="AB10" s="105"/>
      <c r="AC10" s="106"/>
      <c r="AD10" s="107"/>
      <c r="AE10" s="105"/>
      <c r="AF10" s="103"/>
      <c r="AG10" s="475" t="str">
        <f>+C10</f>
        <v>1-USAQUEN</v>
      </c>
      <c r="AH10" s="471" t="s">
        <v>234</v>
      </c>
      <c r="AI10" s="471" t="s">
        <v>234</v>
      </c>
      <c r="AJ10" s="471" t="s">
        <v>234</v>
      </c>
      <c r="AK10" s="471" t="s">
        <v>234</v>
      </c>
      <c r="AL10" s="471" t="s">
        <v>234</v>
      </c>
      <c r="AM10" s="471"/>
      <c r="AN10" s="471"/>
      <c r="AO10" s="478"/>
      <c r="AP10" s="471" t="s">
        <v>234</v>
      </c>
      <c r="AQ10" s="471" t="s">
        <v>234</v>
      </c>
      <c r="AR10" s="471" t="s">
        <v>235</v>
      </c>
      <c r="AS10" s="471" t="s">
        <v>236</v>
      </c>
      <c r="AT10" s="471"/>
      <c r="AU10" s="474"/>
    </row>
    <row r="11" spans="1:47" ht="17.25" customHeight="1">
      <c r="A11" s="522"/>
      <c r="B11" s="472"/>
      <c r="C11" s="485"/>
      <c r="D11" s="108" t="s">
        <v>6</v>
      </c>
      <c r="E11" s="101">
        <f>+VLOOKUP(C10,'FAUNA SILVESTRE'!$B$1:$I$21,7,0)</f>
        <v>38213434</v>
      </c>
      <c r="F11" s="101"/>
      <c r="G11" s="101"/>
      <c r="H11" s="101"/>
      <c r="I11" s="101"/>
      <c r="J11" s="101"/>
      <c r="K11" s="101"/>
      <c r="L11" s="101"/>
      <c r="M11" s="101"/>
      <c r="N11" s="101"/>
      <c r="O11" s="101"/>
      <c r="P11" s="101"/>
      <c r="Q11" s="101"/>
      <c r="R11" s="101"/>
      <c r="S11" s="109"/>
      <c r="T11" s="110"/>
      <c r="U11" s="111"/>
      <c r="V11" s="111"/>
      <c r="W11" s="111"/>
      <c r="X11" s="111"/>
      <c r="Y11" s="111"/>
      <c r="Z11" s="111"/>
      <c r="AA11" s="111"/>
      <c r="AB11" s="111"/>
      <c r="AC11" s="101"/>
      <c r="AD11" s="101"/>
      <c r="AE11" s="111"/>
      <c r="AF11" s="109"/>
      <c r="AG11" s="476"/>
      <c r="AH11" s="472"/>
      <c r="AI11" s="472"/>
      <c r="AJ11" s="472"/>
      <c r="AK11" s="472"/>
      <c r="AL11" s="472"/>
      <c r="AM11" s="472"/>
      <c r="AN11" s="472"/>
      <c r="AO11" s="478"/>
      <c r="AP11" s="472"/>
      <c r="AQ11" s="472"/>
      <c r="AR11" s="472"/>
      <c r="AS11" s="472"/>
      <c r="AT11" s="472"/>
      <c r="AU11" s="474"/>
    </row>
    <row r="12" spans="1:47" ht="17.25" customHeight="1">
      <c r="A12" s="522"/>
      <c r="B12" s="472"/>
      <c r="C12" s="485"/>
      <c r="D12" s="100" t="s">
        <v>84</v>
      </c>
      <c r="E12" s="101">
        <v>0</v>
      </c>
      <c r="F12" s="106"/>
      <c r="G12" s="106"/>
      <c r="H12" s="106"/>
      <c r="I12" s="106"/>
      <c r="J12" s="106"/>
      <c r="K12" s="106"/>
      <c r="L12" s="106"/>
      <c r="M12" s="106"/>
      <c r="N12" s="106"/>
      <c r="O12" s="106"/>
      <c r="P12" s="106"/>
      <c r="Q12" s="106"/>
      <c r="R12" s="106"/>
      <c r="S12" s="112"/>
      <c r="T12" s="113"/>
      <c r="U12" s="114"/>
      <c r="V12" s="114"/>
      <c r="W12" s="114"/>
      <c r="X12" s="114"/>
      <c r="Y12" s="114"/>
      <c r="Z12" s="114"/>
      <c r="AA12" s="114"/>
      <c r="AB12" s="114"/>
      <c r="AC12" s="106"/>
      <c r="AD12" s="101"/>
      <c r="AE12" s="114"/>
      <c r="AF12" s="112"/>
      <c r="AG12" s="476"/>
      <c r="AH12" s="472"/>
      <c r="AI12" s="472"/>
      <c r="AJ12" s="472"/>
      <c r="AK12" s="472"/>
      <c r="AL12" s="472"/>
      <c r="AM12" s="472"/>
      <c r="AN12" s="472"/>
      <c r="AO12" s="478"/>
      <c r="AP12" s="472"/>
      <c r="AQ12" s="472"/>
      <c r="AR12" s="472"/>
      <c r="AS12" s="472"/>
      <c r="AT12" s="472"/>
      <c r="AU12" s="474"/>
    </row>
    <row r="13" spans="1:47" ht="17.25" customHeight="1">
      <c r="A13" s="522"/>
      <c r="B13" s="472"/>
      <c r="C13" s="485"/>
      <c r="D13" s="108" t="s">
        <v>7</v>
      </c>
      <c r="E13" s="101">
        <v>0</v>
      </c>
      <c r="F13" s="106"/>
      <c r="G13" s="106"/>
      <c r="H13" s="106"/>
      <c r="I13" s="106"/>
      <c r="J13" s="106"/>
      <c r="K13" s="106"/>
      <c r="L13" s="106"/>
      <c r="M13" s="106"/>
      <c r="N13" s="106"/>
      <c r="O13" s="106"/>
      <c r="P13" s="106"/>
      <c r="Q13" s="106"/>
      <c r="R13" s="106"/>
      <c r="S13" s="112"/>
      <c r="T13" s="113"/>
      <c r="U13" s="114"/>
      <c r="V13" s="114"/>
      <c r="W13" s="114"/>
      <c r="X13" s="114"/>
      <c r="Y13" s="114"/>
      <c r="Z13" s="114"/>
      <c r="AA13" s="114"/>
      <c r="AB13" s="114"/>
      <c r="AC13" s="106"/>
      <c r="AD13" s="101"/>
      <c r="AE13" s="114"/>
      <c r="AF13" s="112"/>
      <c r="AG13" s="476"/>
      <c r="AH13" s="472"/>
      <c r="AI13" s="472"/>
      <c r="AJ13" s="472"/>
      <c r="AK13" s="472"/>
      <c r="AL13" s="472"/>
      <c r="AM13" s="472"/>
      <c r="AN13" s="472"/>
      <c r="AO13" s="478"/>
      <c r="AP13" s="472"/>
      <c r="AQ13" s="472"/>
      <c r="AR13" s="472"/>
      <c r="AS13" s="472"/>
      <c r="AT13" s="472"/>
      <c r="AU13" s="474"/>
    </row>
    <row r="14" spans="1:47" ht="17.25" customHeight="1">
      <c r="A14" s="522"/>
      <c r="B14" s="472"/>
      <c r="C14" s="485"/>
      <c r="D14" s="100" t="s">
        <v>85</v>
      </c>
      <c r="E14" s="115">
        <f>+E10+E12</f>
        <v>127</v>
      </c>
      <c r="F14" s="116"/>
      <c r="G14" s="116"/>
      <c r="H14" s="116"/>
      <c r="I14" s="116"/>
      <c r="J14" s="116"/>
      <c r="K14" s="116"/>
      <c r="L14" s="116"/>
      <c r="M14" s="116"/>
      <c r="N14" s="116"/>
      <c r="O14" s="116"/>
      <c r="P14" s="116"/>
      <c r="Q14" s="116"/>
      <c r="R14" s="116"/>
      <c r="S14" s="117"/>
      <c r="T14" s="118"/>
      <c r="U14" s="119"/>
      <c r="V14" s="119"/>
      <c r="W14" s="119"/>
      <c r="X14" s="119"/>
      <c r="Y14" s="119"/>
      <c r="Z14" s="119"/>
      <c r="AA14" s="119"/>
      <c r="AB14" s="119"/>
      <c r="AC14" s="116"/>
      <c r="AD14" s="120"/>
      <c r="AE14" s="119"/>
      <c r="AF14" s="117"/>
      <c r="AG14" s="476"/>
      <c r="AH14" s="472"/>
      <c r="AI14" s="472"/>
      <c r="AJ14" s="472"/>
      <c r="AK14" s="472"/>
      <c r="AL14" s="472"/>
      <c r="AM14" s="472"/>
      <c r="AN14" s="472"/>
      <c r="AO14" s="478"/>
      <c r="AP14" s="472"/>
      <c r="AQ14" s="472"/>
      <c r="AR14" s="472"/>
      <c r="AS14" s="472"/>
      <c r="AT14" s="472"/>
      <c r="AU14" s="474"/>
    </row>
    <row r="15" spans="1:47" ht="17.25" customHeight="1">
      <c r="A15" s="522"/>
      <c r="B15" s="472"/>
      <c r="C15" s="485"/>
      <c r="D15" s="108" t="s">
        <v>88</v>
      </c>
      <c r="E15" s="115">
        <f>+E11+E13</f>
        <v>38213434</v>
      </c>
      <c r="F15" s="116"/>
      <c r="G15" s="116"/>
      <c r="H15" s="116"/>
      <c r="I15" s="116"/>
      <c r="J15" s="116"/>
      <c r="K15" s="116"/>
      <c r="L15" s="116"/>
      <c r="M15" s="116"/>
      <c r="N15" s="116"/>
      <c r="O15" s="116"/>
      <c r="P15" s="116"/>
      <c r="Q15" s="116"/>
      <c r="R15" s="116"/>
      <c r="S15" s="117"/>
      <c r="T15" s="118"/>
      <c r="U15" s="119"/>
      <c r="V15" s="119"/>
      <c r="W15" s="119"/>
      <c r="X15" s="119"/>
      <c r="Y15" s="119"/>
      <c r="Z15" s="119"/>
      <c r="AA15" s="119"/>
      <c r="AB15" s="119"/>
      <c r="AC15" s="116"/>
      <c r="AD15" s="120"/>
      <c r="AE15" s="119"/>
      <c r="AF15" s="117"/>
      <c r="AG15" s="477"/>
      <c r="AH15" s="473"/>
      <c r="AI15" s="473"/>
      <c r="AJ15" s="473"/>
      <c r="AK15" s="473"/>
      <c r="AL15" s="473"/>
      <c r="AM15" s="473"/>
      <c r="AN15" s="473"/>
      <c r="AO15" s="478"/>
      <c r="AP15" s="473"/>
      <c r="AQ15" s="473"/>
      <c r="AR15" s="473"/>
      <c r="AS15" s="473"/>
      <c r="AT15" s="473"/>
      <c r="AU15" s="474"/>
    </row>
    <row r="16" spans="1:47" ht="17.25" customHeight="1">
      <c r="A16" s="522"/>
      <c r="B16" s="472"/>
      <c r="C16" s="485" t="s">
        <v>164</v>
      </c>
      <c r="D16" s="100" t="s">
        <v>83</v>
      </c>
      <c r="E16" s="101">
        <f>+VLOOKUP(C16,'FAUNA SILVESTRE'!$B$1:$I$21,8,0)</f>
        <v>25</v>
      </c>
      <c r="F16" s="101"/>
      <c r="G16" s="101"/>
      <c r="H16" s="101"/>
      <c r="I16" s="101"/>
      <c r="J16" s="101"/>
      <c r="K16" s="101"/>
      <c r="L16" s="101"/>
      <c r="M16" s="101"/>
      <c r="N16" s="101"/>
      <c r="O16" s="101"/>
      <c r="P16" s="101"/>
      <c r="Q16" s="101"/>
      <c r="R16" s="102"/>
      <c r="S16" s="103"/>
      <c r="T16" s="104"/>
      <c r="U16" s="105"/>
      <c r="V16" s="105"/>
      <c r="W16" s="105"/>
      <c r="X16" s="105"/>
      <c r="Y16" s="105"/>
      <c r="Z16" s="105"/>
      <c r="AA16" s="105"/>
      <c r="AB16" s="105"/>
      <c r="AC16" s="106"/>
      <c r="AD16" s="107"/>
      <c r="AE16" s="105"/>
      <c r="AF16" s="103"/>
      <c r="AG16" s="475" t="str">
        <f aca="true" t="shared" si="0" ref="AG16">+C16</f>
        <v>2-CHAPINERO</v>
      </c>
      <c r="AH16" s="471" t="s">
        <v>234</v>
      </c>
      <c r="AI16" s="471" t="s">
        <v>234</v>
      </c>
      <c r="AJ16" s="471" t="s">
        <v>234</v>
      </c>
      <c r="AK16" s="471" t="s">
        <v>234</v>
      </c>
      <c r="AL16" s="471" t="s">
        <v>234</v>
      </c>
      <c r="AM16" s="471"/>
      <c r="AN16" s="471"/>
      <c r="AO16" s="478"/>
      <c r="AP16" s="471" t="s">
        <v>234</v>
      </c>
      <c r="AQ16" s="471" t="s">
        <v>234</v>
      </c>
      <c r="AR16" s="471" t="s">
        <v>235</v>
      </c>
      <c r="AS16" s="471" t="s">
        <v>236</v>
      </c>
      <c r="AT16" s="471"/>
      <c r="AU16" s="474"/>
    </row>
    <row r="17" spans="1:47" ht="17.25" customHeight="1">
      <c r="A17" s="522"/>
      <c r="B17" s="472"/>
      <c r="C17" s="485"/>
      <c r="D17" s="108" t="s">
        <v>6</v>
      </c>
      <c r="E17" s="101">
        <f>+VLOOKUP(C16,'FAUNA SILVESTRE'!$B$1:$I$21,7,0)</f>
        <v>7642687</v>
      </c>
      <c r="F17" s="101"/>
      <c r="G17" s="101"/>
      <c r="H17" s="101"/>
      <c r="I17" s="101"/>
      <c r="J17" s="101"/>
      <c r="K17" s="101"/>
      <c r="L17" s="101"/>
      <c r="M17" s="101"/>
      <c r="N17" s="101"/>
      <c r="O17" s="101"/>
      <c r="P17" s="101"/>
      <c r="Q17" s="101"/>
      <c r="R17" s="101"/>
      <c r="S17" s="109"/>
      <c r="T17" s="110"/>
      <c r="U17" s="111"/>
      <c r="V17" s="111"/>
      <c r="W17" s="111"/>
      <c r="X17" s="111"/>
      <c r="Y17" s="111"/>
      <c r="Z17" s="111"/>
      <c r="AA17" s="111"/>
      <c r="AB17" s="111"/>
      <c r="AC17" s="101"/>
      <c r="AD17" s="101"/>
      <c r="AE17" s="111"/>
      <c r="AF17" s="109"/>
      <c r="AG17" s="476"/>
      <c r="AH17" s="472"/>
      <c r="AI17" s="472"/>
      <c r="AJ17" s="472"/>
      <c r="AK17" s="472"/>
      <c r="AL17" s="472"/>
      <c r="AM17" s="472"/>
      <c r="AN17" s="472"/>
      <c r="AO17" s="478"/>
      <c r="AP17" s="472"/>
      <c r="AQ17" s="472"/>
      <c r="AR17" s="472"/>
      <c r="AS17" s="472"/>
      <c r="AT17" s="472"/>
      <c r="AU17" s="474"/>
    </row>
    <row r="18" spans="1:47" ht="17.25" customHeight="1">
      <c r="A18" s="522"/>
      <c r="B18" s="472"/>
      <c r="C18" s="485"/>
      <c r="D18" s="100" t="s">
        <v>84</v>
      </c>
      <c r="E18" s="101">
        <v>0</v>
      </c>
      <c r="F18" s="106"/>
      <c r="G18" s="106"/>
      <c r="H18" s="106"/>
      <c r="I18" s="106"/>
      <c r="J18" s="106"/>
      <c r="K18" s="106"/>
      <c r="L18" s="106"/>
      <c r="M18" s="106"/>
      <c r="N18" s="106"/>
      <c r="O18" s="106"/>
      <c r="P18" s="106"/>
      <c r="Q18" s="106"/>
      <c r="R18" s="106"/>
      <c r="S18" s="112"/>
      <c r="T18" s="113"/>
      <c r="U18" s="114"/>
      <c r="V18" s="114"/>
      <c r="W18" s="114"/>
      <c r="X18" s="114"/>
      <c r="Y18" s="114"/>
      <c r="Z18" s="114"/>
      <c r="AA18" s="114"/>
      <c r="AB18" s="114"/>
      <c r="AC18" s="106"/>
      <c r="AD18" s="101"/>
      <c r="AE18" s="114"/>
      <c r="AF18" s="112"/>
      <c r="AG18" s="476"/>
      <c r="AH18" s="472"/>
      <c r="AI18" s="472"/>
      <c r="AJ18" s="472"/>
      <c r="AK18" s="472"/>
      <c r="AL18" s="472"/>
      <c r="AM18" s="472"/>
      <c r="AN18" s="472"/>
      <c r="AO18" s="478"/>
      <c r="AP18" s="472"/>
      <c r="AQ18" s="472"/>
      <c r="AR18" s="472"/>
      <c r="AS18" s="472"/>
      <c r="AT18" s="472"/>
      <c r="AU18" s="474"/>
    </row>
    <row r="19" spans="1:47" ht="17.25" customHeight="1">
      <c r="A19" s="522"/>
      <c r="B19" s="472"/>
      <c r="C19" s="485"/>
      <c r="D19" s="108" t="s">
        <v>7</v>
      </c>
      <c r="E19" s="101">
        <v>0</v>
      </c>
      <c r="F19" s="106"/>
      <c r="G19" s="106"/>
      <c r="H19" s="106"/>
      <c r="I19" s="106"/>
      <c r="J19" s="106"/>
      <c r="K19" s="106"/>
      <c r="L19" s="106"/>
      <c r="M19" s="106"/>
      <c r="N19" s="106"/>
      <c r="O19" s="106"/>
      <c r="P19" s="106"/>
      <c r="Q19" s="106"/>
      <c r="R19" s="106"/>
      <c r="S19" s="112"/>
      <c r="T19" s="113"/>
      <c r="U19" s="114"/>
      <c r="V19" s="114"/>
      <c r="W19" s="114"/>
      <c r="X19" s="114"/>
      <c r="Y19" s="114"/>
      <c r="Z19" s="114"/>
      <c r="AA19" s="114"/>
      <c r="AB19" s="114"/>
      <c r="AC19" s="106"/>
      <c r="AD19" s="101"/>
      <c r="AE19" s="114"/>
      <c r="AF19" s="112"/>
      <c r="AG19" s="476"/>
      <c r="AH19" s="472"/>
      <c r="AI19" s="472"/>
      <c r="AJ19" s="472"/>
      <c r="AK19" s="472"/>
      <c r="AL19" s="472"/>
      <c r="AM19" s="472"/>
      <c r="AN19" s="472"/>
      <c r="AO19" s="478"/>
      <c r="AP19" s="472"/>
      <c r="AQ19" s="472"/>
      <c r="AR19" s="472"/>
      <c r="AS19" s="472"/>
      <c r="AT19" s="472"/>
      <c r="AU19" s="474"/>
    </row>
    <row r="20" spans="1:47" ht="17.25" customHeight="1">
      <c r="A20" s="522"/>
      <c r="B20" s="472"/>
      <c r="C20" s="485"/>
      <c r="D20" s="100" t="s">
        <v>85</v>
      </c>
      <c r="E20" s="115">
        <f aca="true" t="shared" si="1" ref="E20:E21">+E16+E18</f>
        <v>25</v>
      </c>
      <c r="F20" s="116"/>
      <c r="G20" s="116"/>
      <c r="H20" s="116"/>
      <c r="I20" s="116"/>
      <c r="J20" s="116"/>
      <c r="K20" s="116"/>
      <c r="L20" s="116"/>
      <c r="M20" s="116"/>
      <c r="N20" s="116"/>
      <c r="O20" s="116"/>
      <c r="P20" s="116"/>
      <c r="Q20" s="116"/>
      <c r="R20" s="116"/>
      <c r="S20" s="117"/>
      <c r="T20" s="118"/>
      <c r="U20" s="119"/>
      <c r="V20" s="119"/>
      <c r="W20" s="119"/>
      <c r="X20" s="119"/>
      <c r="Y20" s="119"/>
      <c r="Z20" s="119"/>
      <c r="AA20" s="119"/>
      <c r="AB20" s="119"/>
      <c r="AC20" s="116"/>
      <c r="AD20" s="120"/>
      <c r="AE20" s="119"/>
      <c r="AF20" s="117"/>
      <c r="AG20" s="476"/>
      <c r="AH20" s="472"/>
      <c r="AI20" s="472"/>
      <c r="AJ20" s="472"/>
      <c r="AK20" s="472"/>
      <c r="AL20" s="472"/>
      <c r="AM20" s="472"/>
      <c r="AN20" s="472"/>
      <c r="AO20" s="478"/>
      <c r="AP20" s="472"/>
      <c r="AQ20" s="472"/>
      <c r="AR20" s="472"/>
      <c r="AS20" s="472"/>
      <c r="AT20" s="472"/>
      <c r="AU20" s="474"/>
    </row>
    <row r="21" spans="1:47" ht="17.25" customHeight="1">
      <c r="A21" s="522"/>
      <c r="B21" s="472"/>
      <c r="C21" s="485"/>
      <c r="D21" s="108" t="s">
        <v>88</v>
      </c>
      <c r="E21" s="115">
        <f t="shared" si="1"/>
        <v>7642687</v>
      </c>
      <c r="F21" s="116"/>
      <c r="G21" s="116"/>
      <c r="H21" s="116"/>
      <c r="I21" s="116"/>
      <c r="J21" s="116"/>
      <c r="K21" s="116"/>
      <c r="L21" s="116"/>
      <c r="M21" s="116"/>
      <c r="N21" s="116"/>
      <c r="O21" s="116"/>
      <c r="P21" s="116"/>
      <c r="Q21" s="116"/>
      <c r="R21" s="116"/>
      <c r="S21" s="117"/>
      <c r="T21" s="118"/>
      <c r="U21" s="119"/>
      <c r="V21" s="119"/>
      <c r="W21" s="119"/>
      <c r="X21" s="119"/>
      <c r="Y21" s="119"/>
      <c r="Z21" s="119"/>
      <c r="AA21" s="119"/>
      <c r="AB21" s="119"/>
      <c r="AC21" s="116"/>
      <c r="AD21" s="120"/>
      <c r="AE21" s="119"/>
      <c r="AF21" s="117"/>
      <c r="AG21" s="477"/>
      <c r="AH21" s="473"/>
      <c r="AI21" s="473"/>
      <c r="AJ21" s="473"/>
      <c r="AK21" s="473"/>
      <c r="AL21" s="473"/>
      <c r="AM21" s="473"/>
      <c r="AN21" s="473"/>
      <c r="AO21" s="478"/>
      <c r="AP21" s="473"/>
      <c r="AQ21" s="473"/>
      <c r="AR21" s="473"/>
      <c r="AS21" s="473"/>
      <c r="AT21" s="473"/>
      <c r="AU21" s="474"/>
    </row>
    <row r="22" spans="1:47" ht="17.25" customHeight="1">
      <c r="A22" s="522"/>
      <c r="B22" s="472"/>
      <c r="C22" s="485" t="s">
        <v>165</v>
      </c>
      <c r="D22" s="100" t="s">
        <v>83</v>
      </c>
      <c r="E22" s="101">
        <f>+VLOOKUP(C22,'FAUNA SILVESTRE'!$B$1:$I$21,8,0)</f>
        <v>11</v>
      </c>
      <c r="F22" s="101"/>
      <c r="G22" s="101"/>
      <c r="H22" s="101"/>
      <c r="I22" s="101"/>
      <c r="J22" s="101"/>
      <c r="K22" s="101"/>
      <c r="L22" s="101"/>
      <c r="M22" s="101"/>
      <c r="N22" s="101"/>
      <c r="O22" s="101"/>
      <c r="P22" s="101"/>
      <c r="Q22" s="101"/>
      <c r="R22" s="102"/>
      <c r="S22" s="103"/>
      <c r="T22" s="104"/>
      <c r="U22" s="105"/>
      <c r="V22" s="105"/>
      <c r="W22" s="105"/>
      <c r="X22" s="105"/>
      <c r="Y22" s="105"/>
      <c r="Z22" s="105"/>
      <c r="AA22" s="105"/>
      <c r="AB22" s="105"/>
      <c r="AC22" s="106"/>
      <c r="AD22" s="107"/>
      <c r="AE22" s="105"/>
      <c r="AF22" s="103"/>
      <c r="AG22" s="475" t="str">
        <f aca="true" t="shared" si="2" ref="AG22">+C22</f>
        <v>3-SANTA FE</v>
      </c>
      <c r="AH22" s="471" t="s">
        <v>234</v>
      </c>
      <c r="AI22" s="471" t="s">
        <v>234</v>
      </c>
      <c r="AJ22" s="471" t="s">
        <v>234</v>
      </c>
      <c r="AK22" s="471" t="s">
        <v>234</v>
      </c>
      <c r="AL22" s="471" t="s">
        <v>234</v>
      </c>
      <c r="AM22" s="471"/>
      <c r="AN22" s="471"/>
      <c r="AO22" s="478"/>
      <c r="AP22" s="471" t="s">
        <v>234</v>
      </c>
      <c r="AQ22" s="471" t="s">
        <v>234</v>
      </c>
      <c r="AR22" s="471" t="s">
        <v>235</v>
      </c>
      <c r="AS22" s="471" t="s">
        <v>236</v>
      </c>
      <c r="AT22" s="471"/>
      <c r="AU22" s="474"/>
    </row>
    <row r="23" spans="1:47" ht="17.25" customHeight="1">
      <c r="A23" s="522"/>
      <c r="B23" s="472"/>
      <c r="C23" s="485"/>
      <c r="D23" s="108" t="s">
        <v>6</v>
      </c>
      <c r="E23" s="101">
        <f>+VLOOKUP(C22,'FAUNA SILVESTRE'!$B$1:$I$21,7,0)</f>
        <v>3155238</v>
      </c>
      <c r="F23" s="101"/>
      <c r="G23" s="101"/>
      <c r="H23" s="101"/>
      <c r="I23" s="101"/>
      <c r="J23" s="101"/>
      <c r="K23" s="101"/>
      <c r="L23" s="101"/>
      <c r="M23" s="101"/>
      <c r="N23" s="101"/>
      <c r="O23" s="101"/>
      <c r="P23" s="101"/>
      <c r="Q23" s="101"/>
      <c r="R23" s="101"/>
      <c r="S23" s="109"/>
      <c r="T23" s="110"/>
      <c r="U23" s="111"/>
      <c r="V23" s="111"/>
      <c r="W23" s="111"/>
      <c r="X23" s="111"/>
      <c r="Y23" s="111"/>
      <c r="Z23" s="111"/>
      <c r="AA23" s="111"/>
      <c r="AB23" s="111"/>
      <c r="AC23" s="101"/>
      <c r="AD23" s="101"/>
      <c r="AE23" s="111"/>
      <c r="AF23" s="109"/>
      <c r="AG23" s="476"/>
      <c r="AH23" s="472"/>
      <c r="AI23" s="472"/>
      <c r="AJ23" s="472"/>
      <c r="AK23" s="472"/>
      <c r="AL23" s="472"/>
      <c r="AM23" s="472"/>
      <c r="AN23" s="472"/>
      <c r="AO23" s="478"/>
      <c r="AP23" s="472"/>
      <c r="AQ23" s="472"/>
      <c r="AR23" s="472"/>
      <c r="AS23" s="472"/>
      <c r="AT23" s="472"/>
      <c r="AU23" s="474"/>
    </row>
    <row r="24" spans="1:47" ht="17.25" customHeight="1">
      <c r="A24" s="522"/>
      <c r="B24" s="472"/>
      <c r="C24" s="485"/>
      <c r="D24" s="100" t="s">
        <v>84</v>
      </c>
      <c r="E24" s="101">
        <v>0</v>
      </c>
      <c r="F24" s="106"/>
      <c r="G24" s="106"/>
      <c r="H24" s="106"/>
      <c r="I24" s="106"/>
      <c r="J24" s="106"/>
      <c r="K24" s="106"/>
      <c r="L24" s="106"/>
      <c r="M24" s="106"/>
      <c r="N24" s="106"/>
      <c r="O24" s="106"/>
      <c r="P24" s="106"/>
      <c r="Q24" s="106"/>
      <c r="R24" s="106"/>
      <c r="S24" s="112"/>
      <c r="T24" s="113"/>
      <c r="U24" s="114"/>
      <c r="V24" s="114"/>
      <c r="W24" s="114"/>
      <c r="X24" s="114"/>
      <c r="Y24" s="114"/>
      <c r="Z24" s="114"/>
      <c r="AA24" s="114"/>
      <c r="AB24" s="114"/>
      <c r="AC24" s="106"/>
      <c r="AD24" s="101"/>
      <c r="AE24" s="114"/>
      <c r="AF24" s="112"/>
      <c r="AG24" s="476"/>
      <c r="AH24" s="472"/>
      <c r="AI24" s="472"/>
      <c r="AJ24" s="472"/>
      <c r="AK24" s="472"/>
      <c r="AL24" s="472"/>
      <c r="AM24" s="472"/>
      <c r="AN24" s="472"/>
      <c r="AO24" s="478"/>
      <c r="AP24" s="472"/>
      <c r="AQ24" s="472"/>
      <c r="AR24" s="472"/>
      <c r="AS24" s="472"/>
      <c r="AT24" s="472"/>
      <c r="AU24" s="474"/>
    </row>
    <row r="25" spans="1:47" ht="17.25" customHeight="1">
      <c r="A25" s="522"/>
      <c r="B25" s="472"/>
      <c r="C25" s="485"/>
      <c r="D25" s="108" t="s">
        <v>7</v>
      </c>
      <c r="E25" s="101">
        <v>0</v>
      </c>
      <c r="F25" s="106"/>
      <c r="G25" s="106"/>
      <c r="H25" s="106"/>
      <c r="I25" s="106"/>
      <c r="J25" s="106"/>
      <c r="K25" s="106"/>
      <c r="L25" s="106"/>
      <c r="M25" s="106"/>
      <c r="N25" s="106"/>
      <c r="O25" s="106"/>
      <c r="P25" s="106"/>
      <c r="Q25" s="106"/>
      <c r="R25" s="106"/>
      <c r="S25" s="112"/>
      <c r="T25" s="113"/>
      <c r="U25" s="114"/>
      <c r="V25" s="114"/>
      <c r="W25" s="114"/>
      <c r="X25" s="114"/>
      <c r="Y25" s="114"/>
      <c r="Z25" s="114"/>
      <c r="AA25" s="114"/>
      <c r="AB25" s="114"/>
      <c r="AC25" s="106"/>
      <c r="AD25" s="101"/>
      <c r="AE25" s="114"/>
      <c r="AF25" s="112"/>
      <c r="AG25" s="476"/>
      <c r="AH25" s="472"/>
      <c r="AI25" s="472"/>
      <c r="AJ25" s="472"/>
      <c r="AK25" s="472"/>
      <c r="AL25" s="472"/>
      <c r="AM25" s="472"/>
      <c r="AN25" s="472"/>
      <c r="AO25" s="478"/>
      <c r="AP25" s="472"/>
      <c r="AQ25" s="472"/>
      <c r="AR25" s="472"/>
      <c r="AS25" s="472"/>
      <c r="AT25" s="472"/>
      <c r="AU25" s="474"/>
    </row>
    <row r="26" spans="1:47" ht="17.25" customHeight="1">
      <c r="A26" s="522"/>
      <c r="B26" s="472"/>
      <c r="C26" s="485"/>
      <c r="D26" s="100" t="s">
        <v>85</v>
      </c>
      <c r="E26" s="115">
        <f aca="true" t="shared" si="3" ref="E26:E27">+E22+E24</f>
        <v>11</v>
      </c>
      <c r="F26" s="116"/>
      <c r="G26" s="116"/>
      <c r="H26" s="116"/>
      <c r="I26" s="116"/>
      <c r="J26" s="116"/>
      <c r="K26" s="116"/>
      <c r="L26" s="116"/>
      <c r="M26" s="116"/>
      <c r="N26" s="116"/>
      <c r="O26" s="116"/>
      <c r="P26" s="116"/>
      <c r="Q26" s="116"/>
      <c r="R26" s="116"/>
      <c r="S26" s="117"/>
      <c r="T26" s="118"/>
      <c r="U26" s="119"/>
      <c r="V26" s="119"/>
      <c r="W26" s="119"/>
      <c r="X26" s="119"/>
      <c r="Y26" s="119"/>
      <c r="Z26" s="119"/>
      <c r="AA26" s="119"/>
      <c r="AB26" s="119"/>
      <c r="AC26" s="116"/>
      <c r="AD26" s="120"/>
      <c r="AE26" s="119"/>
      <c r="AF26" s="117"/>
      <c r="AG26" s="476"/>
      <c r="AH26" s="472"/>
      <c r="AI26" s="472"/>
      <c r="AJ26" s="472"/>
      <c r="AK26" s="472"/>
      <c r="AL26" s="472"/>
      <c r="AM26" s="472"/>
      <c r="AN26" s="472"/>
      <c r="AO26" s="478"/>
      <c r="AP26" s="472"/>
      <c r="AQ26" s="472"/>
      <c r="AR26" s="472"/>
      <c r="AS26" s="472"/>
      <c r="AT26" s="472"/>
      <c r="AU26" s="474"/>
    </row>
    <row r="27" spans="1:47" ht="17.25" customHeight="1">
      <c r="A27" s="522"/>
      <c r="B27" s="472"/>
      <c r="C27" s="485"/>
      <c r="D27" s="108" t="s">
        <v>88</v>
      </c>
      <c r="E27" s="115">
        <f t="shared" si="3"/>
        <v>3155238</v>
      </c>
      <c r="F27" s="116"/>
      <c r="G27" s="116"/>
      <c r="H27" s="116"/>
      <c r="I27" s="116"/>
      <c r="J27" s="116"/>
      <c r="K27" s="116"/>
      <c r="L27" s="116"/>
      <c r="M27" s="116"/>
      <c r="N27" s="116"/>
      <c r="O27" s="116"/>
      <c r="P27" s="116"/>
      <c r="Q27" s="116"/>
      <c r="R27" s="116"/>
      <c r="S27" s="117"/>
      <c r="T27" s="118"/>
      <c r="U27" s="119"/>
      <c r="V27" s="119"/>
      <c r="W27" s="119"/>
      <c r="X27" s="119"/>
      <c r="Y27" s="119"/>
      <c r="Z27" s="119"/>
      <c r="AA27" s="119"/>
      <c r="AB27" s="119"/>
      <c r="AC27" s="116"/>
      <c r="AD27" s="120"/>
      <c r="AE27" s="119"/>
      <c r="AF27" s="117"/>
      <c r="AG27" s="477"/>
      <c r="AH27" s="473"/>
      <c r="AI27" s="473"/>
      <c r="AJ27" s="473"/>
      <c r="AK27" s="473"/>
      <c r="AL27" s="473"/>
      <c r="AM27" s="473"/>
      <c r="AN27" s="473"/>
      <c r="AO27" s="478"/>
      <c r="AP27" s="473"/>
      <c r="AQ27" s="473"/>
      <c r="AR27" s="473"/>
      <c r="AS27" s="473"/>
      <c r="AT27" s="473"/>
      <c r="AU27" s="474"/>
    </row>
    <row r="28" spans="1:47" ht="17.25" customHeight="1">
      <c r="A28" s="522"/>
      <c r="B28" s="472"/>
      <c r="C28" s="485" t="s">
        <v>166</v>
      </c>
      <c r="D28" s="100" t="s">
        <v>83</v>
      </c>
      <c r="E28" s="101">
        <f>+VLOOKUP(C28,'FAUNA SILVESTRE'!$B$1:$I$21,8,0)</f>
        <v>33</v>
      </c>
      <c r="F28" s="101"/>
      <c r="G28" s="101"/>
      <c r="H28" s="101"/>
      <c r="I28" s="101"/>
      <c r="J28" s="101"/>
      <c r="K28" s="101"/>
      <c r="L28" s="101"/>
      <c r="M28" s="101"/>
      <c r="N28" s="101"/>
      <c r="O28" s="101"/>
      <c r="P28" s="101"/>
      <c r="Q28" s="101"/>
      <c r="R28" s="102"/>
      <c r="S28" s="103"/>
      <c r="T28" s="104"/>
      <c r="U28" s="105"/>
      <c r="V28" s="105"/>
      <c r="W28" s="105"/>
      <c r="X28" s="105"/>
      <c r="Y28" s="105"/>
      <c r="Z28" s="105"/>
      <c r="AA28" s="105"/>
      <c r="AB28" s="105"/>
      <c r="AC28" s="106"/>
      <c r="AD28" s="107"/>
      <c r="AE28" s="105"/>
      <c r="AF28" s="103"/>
      <c r="AG28" s="475" t="str">
        <f aca="true" t="shared" si="4" ref="AG28">+C28</f>
        <v>4-SAN CRISTOBAL</v>
      </c>
      <c r="AH28" s="471" t="s">
        <v>234</v>
      </c>
      <c r="AI28" s="471" t="s">
        <v>234</v>
      </c>
      <c r="AJ28" s="471" t="s">
        <v>234</v>
      </c>
      <c r="AK28" s="471" t="s">
        <v>234</v>
      </c>
      <c r="AL28" s="471" t="s">
        <v>234</v>
      </c>
      <c r="AM28" s="471"/>
      <c r="AN28" s="471"/>
      <c r="AO28" s="478"/>
      <c r="AP28" s="471" t="s">
        <v>234</v>
      </c>
      <c r="AQ28" s="471" t="s">
        <v>234</v>
      </c>
      <c r="AR28" s="471" t="s">
        <v>235</v>
      </c>
      <c r="AS28" s="471" t="s">
        <v>236</v>
      </c>
      <c r="AT28" s="471"/>
      <c r="AU28" s="474"/>
    </row>
    <row r="29" spans="1:47" ht="17.25" customHeight="1">
      <c r="A29" s="522"/>
      <c r="B29" s="472"/>
      <c r="C29" s="485"/>
      <c r="D29" s="108" t="s">
        <v>6</v>
      </c>
      <c r="E29" s="101">
        <f>+VLOOKUP(C28,'FAUNA SILVESTRE'!$B$1:$I$21,7,0)</f>
        <v>9991586</v>
      </c>
      <c r="F29" s="101"/>
      <c r="G29" s="101"/>
      <c r="H29" s="101"/>
      <c r="I29" s="101"/>
      <c r="J29" s="101"/>
      <c r="K29" s="101"/>
      <c r="L29" s="101"/>
      <c r="M29" s="101"/>
      <c r="N29" s="101"/>
      <c r="O29" s="101"/>
      <c r="P29" s="101"/>
      <c r="Q29" s="101"/>
      <c r="R29" s="101"/>
      <c r="S29" s="109"/>
      <c r="T29" s="110"/>
      <c r="U29" s="111"/>
      <c r="V29" s="111"/>
      <c r="W29" s="111"/>
      <c r="X29" s="111"/>
      <c r="Y29" s="111"/>
      <c r="Z29" s="111"/>
      <c r="AA29" s="111"/>
      <c r="AB29" s="111"/>
      <c r="AC29" s="101"/>
      <c r="AD29" s="101"/>
      <c r="AE29" s="111"/>
      <c r="AF29" s="109"/>
      <c r="AG29" s="476"/>
      <c r="AH29" s="472"/>
      <c r="AI29" s="472"/>
      <c r="AJ29" s="472"/>
      <c r="AK29" s="472"/>
      <c r="AL29" s="472"/>
      <c r="AM29" s="472"/>
      <c r="AN29" s="472"/>
      <c r="AO29" s="478"/>
      <c r="AP29" s="472"/>
      <c r="AQ29" s="472"/>
      <c r="AR29" s="472"/>
      <c r="AS29" s="472"/>
      <c r="AT29" s="472"/>
      <c r="AU29" s="474"/>
    </row>
    <row r="30" spans="1:47" ht="17.25" customHeight="1">
      <c r="A30" s="522"/>
      <c r="B30" s="472"/>
      <c r="C30" s="485"/>
      <c r="D30" s="100" t="s">
        <v>84</v>
      </c>
      <c r="E30" s="101">
        <v>0</v>
      </c>
      <c r="F30" s="106"/>
      <c r="G30" s="106"/>
      <c r="H30" s="106"/>
      <c r="I30" s="106"/>
      <c r="J30" s="106"/>
      <c r="K30" s="106"/>
      <c r="L30" s="106"/>
      <c r="M30" s="106"/>
      <c r="N30" s="106"/>
      <c r="O30" s="106"/>
      <c r="P30" s="106"/>
      <c r="Q30" s="106"/>
      <c r="R30" s="106"/>
      <c r="S30" s="112"/>
      <c r="T30" s="113"/>
      <c r="U30" s="114"/>
      <c r="V30" s="114"/>
      <c r="W30" s="114"/>
      <c r="X30" s="114"/>
      <c r="Y30" s="114"/>
      <c r="Z30" s="114"/>
      <c r="AA30" s="114"/>
      <c r="AB30" s="114"/>
      <c r="AC30" s="106"/>
      <c r="AD30" s="101"/>
      <c r="AE30" s="114"/>
      <c r="AF30" s="112"/>
      <c r="AG30" s="476"/>
      <c r="AH30" s="472"/>
      <c r="AI30" s="472"/>
      <c r="AJ30" s="472"/>
      <c r="AK30" s="472"/>
      <c r="AL30" s="472"/>
      <c r="AM30" s="472"/>
      <c r="AN30" s="472"/>
      <c r="AO30" s="478"/>
      <c r="AP30" s="472"/>
      <c r="AQ30" s="472"/>
      <c r="AR30" s="472"/>
      <c r="AS30" s="472"/>
      <c r="AT30" s="472"/>
      <c r="AU30" s="474"/>
    </row>
    <row r="31" spans="1:47" ht="17.25" customHeight="1">
      <c r="A31" s="522"/>
      <c r="B31" s="472"/>
      <c r="C31" s="485"/>
      <c r="D31" s="108" t="s">
        <v>7</v>
      </c>
      <c r="E31" s="101">
        <v>0</v>
      </c>
      <c r="F31" s="106"/>
      <c r="G31" s="106"/>
      <c r="H31" s="106"/>
      <c r="I31" s="106"/>
      <c r="J31" s="106"/>
      <c r="K31" s="106"/>
      <c r="L31" s="106"/>
      <c r="M31" s="106"/>
      <c r="N31" s="106"/>
      <c r="O31" s="106"/>
      <c r="P31" s="106"/>
      <c r="Q31" s="106"/>
      <c r="R31" s="106"/>
      <c r="S31" s="112"/>
      <c r="T31" s="113"/>
      <c r="U31" s="114"/>
      <c r="V31" s="114"/>
      <c r="W31" s="114"/>
      <c r="X31" s="114"/>
      <c r="Y31" s="114"/>
      <c r="Z31" s="114"/>
      <c r="AA31" s="114"/>
      <c r="AB31" s="114"/>
      <c r="AC31" s="106"/>
      <c r="AD31" s="101"/>
      <c r="AE31" s="114"/>
      <c r="AF31" s="112"/>
      <c r="AG31" s="476"/>
      <c r="AH31" s="472"/>
      <c r="AI31" s="472"/>
      <c r="AJ31" s="472"/>
      <c r="AK31" s="472"/>
      <c r="AL31" s="472"/>
      <c r="AM31" s="472"/>
      <c r="AN31" s="472"/>
      <c r="AO31" s="478"/>
      <c r="AP31" s="472"/>
      <c r="AQ31" s="472"/>
      <c r="AR31" s="472"/>
      <c r="AS31" s="472"/>
      <c r="AT31" s="472"/>
      <c r="AU31" s="474"/>
    </row>
    <row r="32" spans="1:47" ht="17.25" customHeight="1">
      <c r="A32" s="522"/>
      <c r="B32" s="472"/>
      <c r="C32" s="485"/>
      <c r="D32" s="100" t="s">
        <v>85</v>
      </c>
      <c r="E32" s="115">
        <f aca="true" t="shared" si="5" ref="E32:E33">+E28+E30</f>
        <v>33</v>
      </c>
      <c r="F32" s="116"/>
      <c r="G32" s="116"/>
      <c r="H32" s="116"/>
      <c r="I32" s="116"/>
      <c r="J32" s="116"/>
      <c r="K32" s="116"/>
      <c r="L32" s="116"/>
      <c r="M32" s="116"/>
      <c r="N32" s="116"/>
      <c r="O32" s="116"/>
      <c r="P32" s="116"/>
      <c r="Q32" s="116"/>
      <c r="R32" s="116"/>
      <c r="S32" s="117"/>
      <c r="T32" s="118"/>
      <c r="U32" s="119"/>
      <c r="V32" s="119"/>
      <c r="W32" s="119"/>
      <c r="X32" s="119"/>
      <c r="Y32" s="119"/>
      <c r="Z32" s="119"/>
      <c r="AA32" s="119"/>
      <c r="AB32" s="119"/>
      <c r="AC32" s="116"/>
      <c r="AD32" s="120"/>
      <c r="AE32" s="119"/>
      <c r="AF32" s="117"/>
      <c r="AG32" s="476"/>
      <c r="AH32" s="472"/>
      <c r="AI32" s="472"/>
      <c r="AJ32" s="472"/>
      <c r="AK32" s="472"/>
      <c r="AL32" s="472"/>
      <c r="AM32" s="472"/>
      <c r="AN32" s="472"/>
      <c r="AO32" s="478"/>
      <c r="AP32" s="472"/>
      <c r="AQ32" s="472"/>
      <c r="AR32" s="472"/>
      <c r="AS32" s="472"/>
      <c r="AT32" s="472"/>
      <c r="AU32" s="474"/>
    </row>
    <row r="33" spans="1:47" ht="17.25" customHeight="1">
      <c r="A33" s="522"/>
      <c r="B33" s="472"/>
      <c r="C33" s="485"/>
      <c r="D33" s="108" t="s">
        <v>88</v>
      </c>
      <c r="E33" s="115">
        <f t="shared" si="5"/>
        <v>9991586</v>
      </c>
      <c r="F33" s="116"/>
      <c r="G33" s="116"/>
      <c r="H33" s="116"/>
      <c r="I33" s="116"/>
      <c r="J33" s="116"/>
      <c r="K33" s="116"/>
      <c r="L33" s="116"/>
      <c r="M33" s="116"/>
      <c r="N33" s="116"/>
      <c r="O33" s="116"/>
      <c r="P33" s="116"/>
      <c r="Q33" s="116"/>
      <c r="R33" s="116"/>
      <c r="S33" s="117"/>
      <c r="T33" s="118"/>
      <c r="U33" s="119"/>
      <c r="V33" s="119"/>
      <c r="W33" s="119"/>
      <c r="X33" s="119"/>
      <c r="Y33" s="119"/>
      <c r="Z33" s="119"/>
      <c r="AA33" s="119"/>
      <c r="AB33" s="119"/>
      <c r="AC33" s="116"/>
      <c r="AD33" s="120"/>
      <c r="AE33" s="119"/>
      <c r="AF33" s="117"/>
      <c r="AG33" s="477"/>
      <c r="AH33" s="473"/>
      <c r="AI33" s="473"/>
      <c r="AJ33" s="473"/>
      <c r="AK33" s="473"/>
      <c r="AL33" s="473"/>
      <c r="AM33" s="473"/>
      <c r="AN33" s="473"/>
      <c r="AO33" s="478"/>
      <c r="AP33" s="473"/>
      <c r="AQ33" s="473"/>
      <c r="AR33" s="473"/>
      <c r="AS33" s="473"/>
      <c r="AT33" s="473"/>
      <c r="AU33" s="474"/>
    </row>
    <row r="34" spans="1:47" ht="17.25" customHeight="1">
      <c r="A34" s="522"/>
      <c r="B34" s="472"/>
      <c r="C34" s="485" t="s">
        <v>167</v>
      </c>
      <c r="D34" s="100" t="s">
        <v>83</v>
      </c>
      <c r="E34" s="101">
        <f>+VLOOKUP(C34,'FAUNA SILVESTRE'!$B$1:$I$21,8,0)</f>
        <v>24</v>
      </c>
      <c r="F34" s="101"/>
      <c r="G34" s="101"/>
      <c r="H34" s="101"/>
      <c r="I34" s="101"/>
      <c r="J34" s="101"/>
      <c r="K34" s="101"/>
      <c r="L34" s="101"/>
      <c r="M34" s="101"/>
      <c r="N34" s="101"/>
      <c r="O34" s="101"/>
      <c r="P34" s="101"/>
      <c r="Q34" s="101"/>
      <c r="R34" s="102"/>
      <c r="S34" s="103"/>
      <c r="T34" s="104"/>
      <c r="U34" s="105"/>
      <c r="V34" s="105"/>
      <c r="W34" s="105"/>
      <c r="X34" s="105"/>
      <c r="Y34" s="105"/>
      <c r="Z34" s="105"/>
      <c r="AA34" s="105"/>
      <c r="AB34" s="105"/>
      <c r="AC34" s="106"/>
      <c r="AD34" s="107"/>
      <c r="AE34" s="105"/>
      <c r="AF34" s="103"/>
      <c r="AG34" s="475" t="str">
        <f aca="true" t="shared" si="6" ref="AG34">+C34</f>
        <v>5-USME</v>
      </c>
      <c r="AH34" s="471" t="s">
        <v>234</v>
      </c>
      <c r="AI34" s="471" t="s">
        <v>234</v>
      </c>
      <c r="AJ34" s="471" t="s">
        <v>234</v>
      </c>
      <c r="AK34" s="471" t="s">
        <v>234</v>
      </c>
      <c r="AL34" s="471" t="s">
        <v>234</v>
      </c>
      <c r="AM34" s="471"/>
      <c r="AN34" s="471"/>
      <c r="AO34" s="478"/>
      <c r="AP34" s="471" t="s">
        <v>234</v>
      </c>
      <c r="AQ34" s="471" t="s">
        <v>234</v>
      </c>
      <c r="AR34" s="471" t="s">
        <v>235</v>
      </c>
      <c r="AS34" s="471" t="s">
        <v>236</v>
      </c>
      <c r="AT34" s="471"/>
      <c r="AU34" s="474"/>
    </row>
    <row r="35" spans="1:47" ht="17.25" customHeight="1">
      <c r="A35" s="522"/>
      <c r="B35" s="472"/>
      <c r="C35" s="485"/>
      <c r="D35" s="108" t="s">
        <v>6</v>
      </c>
      <c r="E35" s="101">
        <f>+VLOOKUP(C34,'FAUNA SILVESTRE'!$B$1:$I$21,7,0)</f>
        <v>7186930</v>
      </c>
      <c r="F35" s="101"/>
      <c r="G35" s="101"/>
      <c r="H35" s="101"/>
      <c r="I35" s="101"/>
      <c r="J35" s="101"/>
      <c r="K35" s="101"/>
      <c r="L35" s="101"/>
      <c r="M35" s="101"/>
      <c r="N35" s="101"/>
      <c r="O35" s="101"/>
      <c r="P35" s="101"/>
      <c r="Q35" s="101"/>
      <c r="R35" s="101"/>
      <c r="S35" s="109"/>
      <c r="T35" s="110"/>
      <c r="U35" s="111"/>
      <c r="V35" s="111"/>
      <c r="W35" s="111"/>
      <c r="X35" s="111"/>
      <c r="Y35" s="111"/>
      <c r="Z35" s="111"/>
      <c r="AA35" s="111"/>
      <c r="AB35" s="111"/>
      <c r="AC35" s="101"/>
      <c r="AD35" s="101"/>
      <c r="AE35" s="111"/>
      <c r="AF35" s="109"/>
      <c r="AG35" s="476"/>
      <c r="AH35" s="472"/>
      <c r="AI35" s="472"/>
      <c r="AJ35" s="472"/>
      <c r="AK35" s="472"/>
      <c r="AL35" s="472"/>
      <c r="AM35" s="472"/>
      <c r="AN35" s="472"/>
      <c r="AO35" s="478"/>
      <c r="AP35" s="472"/>
      <c r="AQ35" s="472"/>
      <c r="AR35" s="472"/>
      <c r="AS35" s="472"/>
      <c r="AT35" s="472"/>
      <c r="AU35" s="474"/>
    </row>
    <row r="36" spans="1:47" ht="17.25" customHeight="1">
      <c r="A36" s="522"/>
      <c r="B36" s="472"/>
      <c r="C36" s="485"/>
      <c r="D36" s="100" t="s">
        <v>84</v>
      </c>
      <c r="E36" s="101">
        <v>0</v>
      </c>
      <c r="F36" s="106"/>
      <c r="G36" s="106"/>
      <c r="H36" s="106"/>
      <c r="I36" s="106"/>
      <c r="J36" s="106"/>
      <c r="K36" s="106"/>
      <c r="L36" s="106"/>
      <c r="M36" s="106"/>
      <c r="N36" s="106"/>
      <c r="O36" s="106"/>
      <c r="P36" s="106"/>
      <c r="Q36" s="106"/>
      <c r="R36" s="106"/>
      <c r="S36" s="112"/>
      <c r="T36" s="113"/>
      <c r="U36" s="114"/>
      <c r="V36" s="114"/>
      <c r="W36" s="114"/>
      <c r="X36" s="114"/>
      <c r="Y36" s="114"/>
      <c r="Z36" s="114"/>
      <c r="AA36" s="114"/>
      <c r="AB36" s="114"/>
      <c r="AC36" s="106"/>
      <c r="AD36" s="101"/>
      <c r="AE36" s="114"/>
      <c r="AF36" s="112"/>
      <c r="AG36" s="476"/>
      <c r="AH36" s="472"/>
      <c r="AI36" s="472"/>
      <c r="AJ36" s="472"/>
      <c r="AK36" s="472"/>
      <c r="AL36" s="472"/>
      <c r="AM36" s="472"/>
      <c r="AN36" s="472"/>
      <c r="AO36" s="478"/>
      <c r="AP36" s="472"/>
      <c r="AQ36" s="472"/>
      <c r="AR36" s="472"/>
      <c r="AS36" s="472"/>
      <c r="AT36" s="472"/>
      <c r="AU36" s="474"/>
    </row>
    <row r="37" spans="1:47" ht="17.25" customHeight="1">
      <c r="A37" s="522"/>
      <c r="B37" s="472"/>
      <c r="C37" s="485"/>
      <c r="D37" s="108" t="s">
        <v>7</v>
      </c>
      <c r="E37" s="101">
        <v>0</v>
      </c>
      <c r="F37" s="106"/>
      <c r="G37" s="106"/>
      <c r="H37" s="106"/>
      <c r="I37" s="106"/>
      <c r="J37" s="106"/>
      <c r="K37" s="106"/>
      <c r="L37" s="106"/>
      <c r="M37" s="106"/>
      <c r="N37" s="106"/>
      <c r="O37" s="106"/>
      <c r="P37" s="106"/>
      <c r="Q37" s="106"/>
      <c r="R37" s="106"/>
      <c r="S37" s="112"/>
      <c r="T37" s="113"/>
      <c r="U37" s="114"/>
      <c r="V37" s="114"/>
      <c r="W37" s="114"/>
      <c r="X37" s="114"/>
      <c r="Y37" s="114"/>
      <c r="Z37" s="114"/>
      <c r="AA37" s="114"/>
      <c r="AB37" s="114"/>
      <c r="AC37" s="106"/>
      <c r="AD37" s="101"/>
      <c r="AE37" s="114"/>
      <c r="AF37" s="112"/>
      <c r="AG37" s="476"/>
      <c r="AH37" s="472"/>
      <c r="AI37" s="472"/>
      <c r="AJ37" s="472"/>
      <c r="AK37" s="472"/>
      <c r="AL37" s="472"/>
      <c r="AM37" s="472"/>
      <c r="AN37" s="472"/>
      <c r="AO37" s="478"/>
      <c r="AP37" s="472"/>
      <c r="AQ37" s="472"/>
      <c r="AR37" s="472"/>
      <c r="AS37" s="472"/>
      <c r="AT37" s="472"/>
      <c r="AU37" s="474"/>
    </row>
    <row r="38" spans="1:47" ht="17.25" customHeight="1">
      <c r="A38" s="522"/>
      <c r="B38" s="472"/>
      <c r="C38" s="485"/>
      <c r="D38" s="100" t="s">
        <v>85</v>
      </c>
      <c r="E38" s="115">
        <f aca="true" t="shared" si="7" ref="E38:E39">+E34+E36</f>
        <v>24</v>
      </c>
      <c r="F38" s="116"/>
      <c r="G38" s="116"/>
      <c r="H38" s="116"/>
      <c r="I38" s="116"/>
      <c r="J38" s="116"/>
      <c r="K38" s="116"/>
      <c r="L38" s="116"/>
      <c r="M38" s="116"/>
      <c r="N38" s="116"/>
      <c r="O38" s="116"/>
      <c r="P38" s="116"/>
      <c r="Q38" s="116"/>
      <c r="R38" s="116"/>
      <c r="S38" s="117"/>
      <c r="T38" s="118"/>
      <c r="U38" s="119"/>
      <c r="V38" s="119"/>
      <c r="W38" s="119"/>
      <c r="X38" s="119"/>
      <c r="Y38" s="119"/>
      <c r="Z38" s="119"/>
      <c r="AA38" s="119"/>
      <c r="AB38" s="119"/>
      <c r="AC38" s="116"/>
      <c r="AD38" s="120"/>
      <c r="AE38" s="119"/>
      <c r="AF38" s="117"/>
      <c r="AG38" s="476"/>
      <c r="AH38" s="472"/>
      <c r="AI38" s="472"/>
      <c r="AJ38" s="472"/>
      <c r="AK38" s="472"/>
      <c r="AL38" s="472"/>
      <c r="AM38" s="472"/>
      <c r="AN38" s="472"/>
      <c r="AO38" s="478"/>
      <c r="AP38" s="472"/>
      <c r="AQ38" s="472"/>
      <c r="AR38" s="472"/>
      <c r="AS38" s="472"/>
      <c r="AT38" s="472"/>
      <c r="AU38" s="474"/>
    </row>
    <row r="39" spans="1:47" ht="17.25" customHeight="1">
      <c r="A39" s="522"/>
      <c r="B39" s="472"/>
      <c r="C39" s="485"/>
      <c r="D39" s="108" t="s">
        <v>88</v>
      </c>
      <c r="E39" s="115">
        <f t="shared" si="7"/>
        <v>7186930</v>
      </c>
      <c r="F39" s="116"/>
      <c r="G39" s="116"/>
      <c r="H39" s="116"/>
      <c r="I39" s="116"/>
      <c r="J39" s="116"/>
      <c r="K39" s="116"/>
      <c r="L39" s="116"/>
      <c r="M39" s="116"/>
      <c r="N39" s="116"/>
      <c r="O39" s="116"/>
      <c r="P39" s="116"/>
      <c r="Q39" s="116"/>
      <c r="R39" s="116"/>
      <c r="S39" s="117"/>
      <c r="T39" s="118"/>
      <c r="U39" s="119"/>
      <c r="V39" s="119"/>
      <c r="W39" s="119"/>
      <c r="X39" s="119"/>
      <c r="Y39" s="119"/>
      <c r="Z39" s="119"/>
      <c r="AA39" s="119"/>
      <c r="AB39" s="119"/>
      <c r="AC39" s="116"/>
      <c r="AD39" s="120"/>
      <c r="AE39" s="119"/>
      <c r="AF39" s="117"/>
      <c r="AG39" s="477"/>
      <c r="AH39" s="473"/>
      <c r="AI39" s="473"/>
      <c r="AJ39" s="473"/>
      <c r="AK39" s="473"/>
      <c r="AL39" s="473"/>
      <c r="AM39" s="473"/>
      <c r="AN39" s="473"/>
      <c r="AO39" s="478"/>
      <c r="AP39" s="473"/>
      <c r="AQ39" s="473"/>
      <c r="AR39" s="473"/>
      <c r="AS39" s="473"/>
      <c r="AT39" s="473"/>
      <c r="AU39" s="474"/>
    </row>
    <row r="40" spans="1:47" ht="17.25" customHeight="1">
      <c r="A40" s="522"/>
      <c r="B40" s="472"/>
      <c r="C40" s="485" t="s">
        <v>168</v>
      </c>
      <c r="D40" s="100" t="s">
        <v>83</v>
      </c>
      <c r="E40" s="101">
        <f>+VLOOKUP(C40,'FAUNA SILVESTRE'!$B$1:$I$21,8,0)</f>
        <v>25</v>
      </c>
      <c r="F40" s="101"/>
      <c r="G40" s="101"/>
      <c r="H40" s="101"/>
      <c r="I40" s="101"/>
      <c r="J40" s="101"/>
      <c r="K40" s="101"/>
      <c r="L40" s="101"/>
      <c r="M40" s="101"/>
      <c r="N40" s="101"/>
      <c r="O40" s="101"/>
      <c r="P40" s="101"/>
      <c r="Q40" s="101"/>
      <c r="R40" s="102"/>
      <c r="S40" s="103"/>
      <c r="T40" s="104"/>
      <c r="U40" s="105"/>
      <c r="V40" s="105"/>
      <c r="W40" s="105"/>
      <c r="X40" s="105"/>
      <c r="Y40" s="105"/>
      <c r="Z40" s="105"/>
      <c r="AA40" s="105"/>
      <c r="AB40" s="105"/>
      <c r="AC40" s="106"/>
      <c r="AD40" s="107"/>
      <c r="AE40" s="105"/>
      <c r="AF40" s="103"/>
      <c r="AG40" s="475" t="str">
        <f aca="true" t="shared" si="8" ref="AG40">+C40</f>
        <v>6-TUNJUELITO</v>
      </c>
      <c r="AH40" s="471" t="s">
        <v>234</v>
      </c>
      <c r="AI40" s="471" t="s">
        <v>234</v>
      </c>
      <c r="AJ40" s="471" t="s">
        <v>234</v>
      </c>
      <c r="AK40" s="471" t="s">
        <v>234</v>
      </c>
      <c r="AL40" s="471" t="s">
        <v>234</v>
      </c>
      <c r="AM40" s="471"/>
      <c r="AN40" s="471"/>
      <c r="AO40" s="478"/>
      <c r="AP40" s="471" t="s">
        <v>234</v>
      </c>
      <c r="AQ40" s="471" t="s">
        <v>234</v>
      </c>
      <c r="AR40" s="471" t="s">
        <v>235</v>
      </c>
      <c r="AS40" s="471" t="s">
        <v>236</v>
      </c>
      <c r="AT40" s="471"/>
      <c r="AU40" s="474"/>
    </row>
    <row r="41" spans="1:47" ht="17.25" customHeight="1">
      <c r="A41" s="522"/>
      <c r="B41" s="472"/>
      <c r="C41" s="485"/>
      <c r="D41" s="108" t="s">
        <v>6</v>
      </c>
      <c r="E41" s="101">
        <f>+VLOOKUP(C40,'FAUNA SILVESTRE'!$B$1:$I$21,7,0)</f>
        <v>7397279</v>
      </c>
      <c r="F41" s="101"/>
      <c r="G41" s="101"/>
      <c r="H41" s="101"/>
      <c r="I41" s="101"/>
      <c r="J41" s="101"/>
      <c r="K41" s="101"/>
      <c r="L41" s="101"/>
      <c r="M41" s="101"/>
      <c r="N41" s="101"/>
      <c r="O41" s="101"/>
      <c r="P41" s="101"/>
      <c r="Q41" s="101"/>
      <c r="R41" s="101"/>
      <c r="S41" s="109"/>
      <c r="T41" s="110"/>
      <c r="U41" s="111"/>
      <c r="V41" s="111"/>
      <c r="W41" s="111"/>
      <c r="X41" s="111"/>
      <c r="Y41" s="111"/>
      <c r="Z41" s="111"/>
      <c r="AA41" s="111"/>
      <c r="AB41" s="111"/>
      <c r="AC41" s="101"/>
      <c r="AD41" s="101"/>
      <c r="AE41" s="111"/>
      <c r="AF41" s="109"/>
      <c r="AG41" s="476"/>
      <c r="AH41" s="472"/>
      <c r="AI41" s="472"/>
      <c r="AJ41" s="472"/>
      <c r="AK41" s="472"/>
      <c r="AL41" s="472"/>
      <c r="AM41" s="472"/>
      <c r="AN41" s="472"/>
      <c r="AO41" s="478"/>
      <c r="AP41" s="472"/>
      <c r="AQ41" s="472"/>
      <c r="AR41" s="472"/>
      <c r="AS41" s="472"/>
      <c r="AT41" s="472"/>
      <c r="AU41" s="474"/>
    </row>
    <row r="42" spans="1:47" ht="17.25" customHeight="1">
      <c r="A42" s="522"/>
      <c r="B42" s="472"/>
      <c r="C42" s="485"/>
      <c r="D42" s="100" t="s">
        <v>84</v>
      </c>
      <c r="E42" s="101">
        <v>0</v>
      </c>
      <c r="F42" s="106"/>
      <c r="G42" s="106"/>
      <c r="H42" s="106"/>
      <c r="I42" s="106"/>
      <c r="J42" s="106"/>
      <c r="K42" s="106"/>
      <c r="L42" s="106"/>
      <c r="M42" s="106"/>
      <c r="N42" s="106"/>
      <c r="O42" s="106"/>
      <c r="P42" s="106"/>
      <c r="Q42" s="106"/>
      <c r="R42" s="106"/>
      <c r="S42" s="112"/>
      <c r="T42" s="113"/>
      <c r="U42" s="114"/>
      <c r="V42" s="114"/>
      <c r="W42" s="114"/>
      <c r="X42" s="114"/>
      <c r="Y42" s="114"/>
      <c r="Z42" s="114"/>
      <c r="AA42" s="114"/>
      <c r="AB42" s="114"/>
      <c r="AC42" s="106"/>
      <c r="AD42" s="101"/>
      <c r="AE42" s="114"/>
      <c r="AF42" s="112"/>
      <c r="AG42" s="476"/>
      <c r="AH42" s="472"/>
      <c r="AI42" s="472"/>
      <c r="AJ42" s="472"/>
      <c r="AK42" s="472"/>
      <c r="AL42" s="472"/>
      <c r="AM42" s="472"/>
      <c r="AN42" s="472"/>
      <c r="AO42" s="478"/>
      <c r="AP42" s="472"/>
      <c r="AQ42" s="472"/>
      <c r="AR42" s="472"/>
      <c r="AS42" s="472"/>
      <c r="AT42" s="472"/>
      <c r="AU42" s="474"/>
    </row>
    <row r="43" spans="1:47" ht="17.25" customHeight="1">
      <c r="A43" s="522"/>
      <c r="B43" s="472"/>
      <c r="C43" s="485"/>
      <c r="D43" s="108" t="s">
        <v>7</v>
      </c>
      <c r="E43" s="101">
        <v>0</v>
      </c>
      <c r="F43" s="106"/>
      <c r="G43" s="106"/>
      <c r="H43" s="106"/>
      <c r="I43" s="106"/>
      <c r="J43" s="106"/>
      <c r="K43" s="106"/>
      <c r="L43" s="106"/>
      <c r="M43" s="106"/>
      <c r="N43" s="106"/>
      <c r="O43" s="106"/>
      <c r="P43" s="106"/>
      <c r="Q43" s="106"/>
      <c r="R43" s="106"/>
      <c r="S43" s="112"/>
      <c r="T43" s="113"/>
      <c r="U43" s="114"/>
      <c r="V43" s="114"/>
      <c r="W43" s="114"/>
      <c r="X43" s="114"/>
      <c r="Y43" s="114"/>
      <c r="Z43" s="114"/>
      <c r="AA43" s="114"/>
      <c r="AB43" s="114"/>
      <c r="AC43" s="106"/>
      <c r="AD43" s="101"/>
      <c r="AE43" s="114"/>
      <c r="AF43" s="112"/>
      <c r="AG43" s="476"/>
      <c r="AH43" s="472"/>
      <c r="AI43" s="472"/>
      <c r="AJ43" s="472"/>
      <c r="AK43" s="472"/>
      <c r="AL43" s="472"/>
      <c r="AM43" s="472"/>
      <c r="AN43" s="472"/>
      <c r="AO43" s="478"/>
      <c r="AP43" s="472"/>
      <c r="AQ43" s="472"/>
      <c r="AR43" s="472"/>
      <c r="AS43" s="472"/>
      <c r="AT43" s="472"/>
      <c r="AU43" s="474"/>
    </row>
    <row r="44" spans="1:47" ht="17.25" customHeight="1">
      <c r="A44" s="522"/>
      <c r="B44" s="472"/>
      <c r="C44" s="485"/>
      <c r="D44" s="100" t="s">
        <v>85</v>
      </c>
      <c r="E44" s="115">
        <f aca="true" t="shared" si="9" ref="E44:E45">+E40+E42</f>
        <v>25</v>
      </c>
      <c r="F44" s="116"/>
      <c r="G44" s="116"/>
      <c r="H44" s="116"/>
      <c r="I44" s="116"/>
      <c r="J44" s="116"/>
      <c r="K44" s="116"/>
      <c r="L44" s="116"/>
      <c r="M44" s="116"/>
      <c r="N44" s="116"/>
      <c r="O44" s="116"/>
      <c r="P44" s="116"/>
      <c r="Q44" s="116"/>
      <c r="R44" s="116"/>
      <c r="S44" s="117"/>
      <c r="T44" s="118"/>
      <c r="U44" s="119"/>
      <c r="V44" s="119"/>
      <c r="W44" s="119"/>
      <c r="X44" s="119"/>
      <c r="Y44" s="119"/>
      <c r="Z44" s="119"/>
      <c r="AA44" s="119"/>
      <c r="AB44" s="119"/>
      <c r="AC44" s="116"/>
      <c r="AD44" s="120"/>
      <c r="AE44" s="119"/>
      <c r="AF44" s="117"/>
      <c r="AG44" s="476"/>
      <c r="AH44" s="472"/>
      <c r="AI44" s="472"/>
      <c r="AJ44" s="472"/>
      <c r="AK44" s="472"/>
      <c r="AL44" s="472"/>
      <c r="AM44" s="472"/>
      <c r="AN44" s="472"/>
      <c r="AO44" s="478"/>
      <c r="AP44" s="472"/>
      <c r="AQ44" s="472"/>
      <c r="AR44" s="472"/>
      <c r="AS44" s="472"/>
      <c r="AT44" s="472"/>
      <c r="AU44" s="474"/>
    </row>
    <row r="45" spans="1:47" ht="17.25" customHeight="1">
      <c r="A45" s="522"/>
      <c r="B45" s="472"/>
      <c r="C45" s="485"/>
      <c r="D45" s="108" t="s">
        <v>88</v>
      </c>
      <c r="E45" s="115">
        <f t="shared" si="9"/>
        <v>7397279</v>
      </c>
      <c r="F45" s="116"/>
      <c r="G45" s="116"/>
      <c r="H45" s="116"/>
      <c r="I45" s="116"/>
      <c r="J45" s="116"/>
      <c r="K45" s="116"/>
      <c r="L45" s="116"/>
      <c r="M45" s="116"/>
      <c r="N45" s="116"/>
      <c r="O45" s="116"/>
      <c r="P45" s="116"/>
      <c r="Q45" s="116"/>
      <c r="R45" s="116"/>
      <c r="S45" s="117"/>
      <c r="T45" s="118"/>
      <c r="U45" s="119"/>
      <c r="V45" s="119"/>
      <c r="W45" s="119"/>
      <c r="X45" s="119"/>
      <c r="Y45" s="119"/>
      <c r="Z45" s="119"/>
      <c r="AA45" s="119"/>
      <c r="AB45" s="119"/>
      <c r="AC45" s="116"/>
      <c r="AD45" s="120"/>
      <c r="AE45" s="119"/>
      <c r="AF45" s="117"/>
      <c r="AG45" s="477"/>
      <c r="AH45" s="473"/>
      <c r="AI45" s="473"/>
      <c r="AJ45" s="473"/>
      <c r="AK45" s="473"/>
      <c r="AL45" s="473"/>
      <c r="AM45" s="473"/>
      <c r="AN45" s="473"/>
      <c r="AO45" s="478"/>
      <c r="AP45" s="473"/>
      <c r="AQ45" s="473"/>
      <c r="AR45" s="473"/>
      <c r="AS45" s="473"/>
      <c r="AT45" s="473"/>
      <c r="AU45" s="474"/>
    </row>
    <row r="46" spans="1:47" ht="17.25" customHeight="1">
      <c r="A46" s="522"/>
      <c r="B46" s="472"/>
      <c r="C46" s="485" t="s">
        <v>169</v>
      </c>
      <c r="D46" s="100" t="s">
        <v>83</v>
      </c>
      <c r="E46" s="101">
        <f>+VLOOKUP(C46,'FAUNA SILVESTRE'!$B$1:$I$21,8,0)</f>
        <v>259</v>
      </c>
      <c r="F46" s="101"/>
      <c r="G46" s="101"/>
      <c r="H46" s="101"/>
      <c r="I46" s="101"/>
      <c r="J46" s="101"/>
      <c r="K46" s="101"/>
      <c r="L46" s="101"/>
      <c r="M46" s="101"/>
      <c r="N46" s="101"/>
      <c r="O46" s="101"/>
      <c r="P46" s="101"/>
      <c r="Q46" s="101"/>
      <c r="R46" s="102"/>
      <c r="S46" s="103"/>
      <c r="T46" s="104"/>
      <c r="U46" s="105"/>
      <c r="V46" s="105"/>
      <c r="W46" s="105"/>
      <c r="X46" s="105"/>
      <c r="Y46" s="105"/>
      <c r="Z46" s="105"/>
      <c r="AA46" s="105"/>
      <c r="AB46" s="105"/>
      <c r="AC46" s="106"/>
      <c r="AD46" s="107"/>
      <c r="AE46" s="105"/>
      <c r="AF46" s="103"/>
      <c r="AG46" s="475" t="str">
        <f aca="true" t="shared" si="10" ref="AG46">+C46</f>
        <v>7-BOSA</v>
      </c>
      <c r="AH46" s="471" t="s">
        <v>234</v>
      </c>
      <c r="AI46" s="471" t="s">
        <v>234</v>
      </c>
      <c r="AJ46" s="471" t="s">
        <v>234</v>
      </c>
      <c r="AK46" s="471" t="s">
        <v>234</v>
      </c>
      <c r="AL46" s="471" t="s">
        <v>234</v>
      </c>
      <c r="AM46" s="471"/>
      <c r="AN46" s="471"/>
      <c r="AO46" s="478"/>
      <c r="AP46" s="471" t="s">
        <v>234</v>
      </c>
      <c r="AQ46" s="471" t="s">
        <v>234</v>
      </c>
      <c r="AR46" s="471" t="s">
        <v>235</v>
      </c>
      <c r="AS46" s="471" t="s">
        <v>236</v>
      </c>
      <c r="AT46" s="471"/>
      <c r="AU46" s="474"/>
    </row>
    <row r="47" spans="1:47" ht="17.25" customHeight="1">
      <c r="A47" s="522"/>
      <c r="B47" s="472"/>
      <c r="C47" s="485"/>
      <c r="D47" s="108" t="s">
        <v>6</v>
      </c>
      <c r="E47" s="101">
        <f>+VLOOKUP(C46,'FAUNA SILVESTRE'!$B$1:$I$21,7,0)</f>
        <v>77829196</v>
      </c>
      <c r="F47" s="101"/>
      <c r="G47" s="101"/>
      <c r="H47" s="101"/>
      <c r="I47" s="101"/>
      <c r="J47" s="101"/>
      <c r="K47" s="101"/>
      <c r="L47" s="101"/>
      <c r="M47" s="101"/>
      <c r="N47" s="101"/>
      <c r="O47" s="101"/>
      <c r="P47" s="101"/>
      <c r="Q47" s="101"/>
      <c r="R47" s="101"/>
      <c r="S47" s="109"/>
      <c r="T47" s="110"/>
      <c r="U47" s="111"/>
      <c r="V47" s="111"/>
      <c r="W47" s="111"/>
      <c r="X47" s="111"/>
      <c r="Y47" s="111"/>
      <c r="Z47" s="111"/>
      <c r="AA47" s="111"/>
      <c r="AB47" s="111"/>
      <c r="AC47" s="101"/>
      <c r="AD47" s="101"/>
      <c r="AE47" s="111"/>
      <c r="AF47" s="109"/>
      <c r="AG47" s="476"/>
      <c r="AH47" s="472"/>
      <c r="AI47" s="472"/>
      <c r="AJ47" s="472"/>
      <c r="AK47" s="472"/>
      <c r="AL47" s="472"/>
      <c r="AM47" s="472"/>
      <c r="AN47" s="472"/>
      <c r="AO47" s="478"/>
      <c r="AP47" s="472"/>
      <c r="AQ47" s="472"/>
      <c r="AR47" s="472"/>
      <c r="AS47" s="472"/>
      <c r="AT47" s="472"/>
      <c r="AU47" s="474"/>
    </row>
    <row r="48" spans="1:47" ht="17.25" customHeight="1">
      <c r="A48" s="522"/>
      <c r="B48" s="472"/>
      <c r="C48" s="485"/>
      <c r="D48" s="100" t="s">
        <v>84</v>
      </c>
      <c r="E48" s="101">
        <v>0</v>
      </c>
      <c r="F48" s="106"/>
      <c r="G48" s="106"/>
      <c r="H48" s="106"/>
      <c r="I48" s="106"/>
      <c r="J48" s="106"/>
      <c r="K48" s="106"/>
      <c r="L48" s="106"/>
      <c r="M48" s="106"/>
      <c r="N48" s="106"/>
      <c r="O48" s="106"/>
      <c r="P48" s="106"/>
      <c r="Q48" s="106"/>
      <c r="R48" s="106"/>
      <c r="S48" s="112"/>
      <c r="T48" s="113"/>
      <c r="U48" s="114"/>
      <c r="V48" s="114"/>
      <c r="W48" s="114"/>
      <c r="X48" s="114"/>
      <c r="Y48" s="114"/>
      <c r="Z48" s="114"/>
      <c r="AA48" s="114"/>
      <c r="AB48" s="114"/>
      <c r="AC48" s="106"/>
      <c r="AD48" s="101"/>
      <c r="AE48" s="114"/>
      <c r="AF48" s="112"/>
      <c r="AG48" s="476"/>
      <c r="AH48" s="472"/>
      <c r="AI48" s="472"/>
      <c r="AJ48" s="472"/>
      <c r="AK48" s="472"/>
      <c r="AL48" s="472"/>
      <c r="AM48" s="472"/>
      <c r="AN48" s="472"/>
      <c r="AO48" s="478"/>
      <c r="AP48" s="472"/>
      <c r="AQ48" s="472"/>
      <c r="AR48" s="472"/>
      <c r="AS48" s="472"/>
      <c r="AT48" s="472"/>
      <c r="AU48" s="474"/>
    </row>
    <row r="49" spans="1:47" ht="17.25" customHeight="1">
      <c r="A49" s="522"/>
      <c r="B49" s="472"/>
      <c r="C49" s="485"/>
      <c r="D49" s="108" t="s">
        <v>7</v>
      </c>
      <c r="E49" s="101">
        <v>0</v>
      </c>
      <c r="F49" s="106"/>
      <c r="G49" s="106"/>
      <c r="H49" s="106"/>
      <c r="I49" s="106"/>
      <c r="J49" s="106"/>
      <c r="K49" s="106"/>
      <c r="L49" s="106"/>
      <c r="M49" s="106"/>
      <c r="N49" s="106"/>
      <c r="O49" s="106"/>
      <c r="P49" s="106"/>
      <c r="Q49" s="106"/>
      <c r="R49" s="106"/>
      <c r="S49" s="112"/>
      <c r="T49" s="113"/>
      <c r="U49" s="114"/>
      <c r="V49" s="114"/>
      <c r="W49" s="114"/>
      <c r="X49" s="114"/>
      <c r="Y49" s="114"/>
      <c r="Z49" s="114"/>
      <c r="AA49" s="114"/>
      <c r="AB49" s="114"/>
      <c r="AC49" s="106"/>
      <c r="AD49" s="101"/>
      <c r="AE49" s="114"/>
      <c r="AF49" s="112"/>
      <c r="AG49" s="476"/>
      <c r="AH49" s="472"/>
      <c r="AI49" s="472"/>
      <c r="AJ49" s="472"/>
      <c r="AK49" s="472"/>
      <c r="AL49" s="472"/>
      <c r="AM49" s="472"/>
      <c r="AN49" s="472"/>
      <c r="AO49" s="478"/>
      <c r="AP49" s="472"/>
      <c r="AQ49" s="472"/>
      <c r="AR49" s="472"/>
      <c r="AS49" s="472"/>
      <c r="AT49" s="472"/>
      <c r="AU49" s="474"/>
    </row>
    <row r="50" spans="1:47" ht="17.25" customHeight="1">
      <c r="A50" s="522"/>
      <c r="B50" s="472"/>
      <c r="C50" s="485"/>
      <c r="D50" s="100" t="s">
        <v>85</v>
      </c>
      <c r="E50" s="115">
        <f aca="true" t="shared" si="11" ref="E50:E51">+E46+E48</f>
        <v>259</v>
      </c>
      <c r="F50" s="116"/>
      <c r="G50" s="116"/>
      <c r="H50" s="116"/>
      <c r="I50" s="116"/>
      <c r="J50" s="116"/>
      <c r="K50" s="116"/>
      <c r="L50" s="116"/>
      <c r="M50" s="116"/>
      <c r="N50" s="116"/>
      <c r="O50" s="116"/>
      <c r="P50" s="116"/>
      <c r="Q50" s="116"/>
      <c r="R50" s="116"/>
      <c r="S50" s="117"/>
      <c r="T50" s="118"/>
      <c r="U50" s="119"/>
      <c r="V50" s="119"/>
      <c r="W50" s="119"/>
      <c r="X50" s="119"/>
      <c r="Y50" s="119"/>
      <c r="Z50" s="119"/>
      <c r="AA50" s="119"/>
      <c r="AB50" s="119"/>
      <c r="AC50" s="116"/>
      <c r="AD50" s="120"/>
      <c r="AE50" s="119"/>
      <c r="AF50" s="117"/>
      <c r="AG50" s="476"/>
      <c r="AH50" s="472"/>
      <c r="AI50" s="472"/>
      <c r="AJ50" s="472"/>
      <c r="AK50" s="472"/>
      <c r="AL50" s="472"/>
      <c r="AM50" s="472"/>
      <c r="AN50" s="472"/>
      <c r="AO50" s="478"/>
      <c r="AP50" s="472"/>
      <c r="AQ50" s="472"/>
      <c r="AR50" s="472"/>
      <c r="AS50" s="472"/>
      <c r="AT50" s="472"/>
      <c r="AU50" s="474"/>
    </row>
    <row r="51" spans="1:47" ht="17.25" customHeight="1">
      <c r="A51" s="522"/>
      <c r="B51" s="472"/>
      <c r="C51" s="485"/>
      <c r="D51" s="108" t="s">
        <v>88</v>
      </c>
      <c r="E51" s="115">
        <f t="shared" si="11"/>
        <v>77829196</v>
      </c>
      <c r="F51" s="116"/>
      <c r="G51" s="116"/>
      <c r="H51" s="116"/>
      <c r="I51" s="116"/>
      <c r="J51" s="116"/>
      <c r="K51" s="116"/>
      <c r="L51" s="116"/>
      <c r="M51" s="116"/>
      <c r="N51" s="116"/>
      <c r="O51" s="116"/>
      <c r="P51" s="116"/>
      <c r="Q51" s="116"/>
      <c r="R51" s="116"/>
      <c r="S51" s="117"/>
      <c r="T51" s="118"/>
      <c r="U51" s="119"/>
      <c r="V51" s="119"/>
      <c r="W51" s="119"/>
      <c r="X51" s="119"/>
      <c r="Y51" s="119"/>
      <c r="Z51" s="119"/>
      <c r="AA51" s="119"/>
      <c r="AB51" s="119"/>
      <c r="AC51" s="116"/>
      <c r="AD51" s="120"/>
      <c r="AE51" s="119"/>
      <c r="AF51" s="117"/>
      <c r="AG51" s="477"/>
      <c r="AH51" s="473"/>
      <c r="AI51" s="473"/>
      <c r="AJ51" s="473"/>
      <c r="AK51" s="473"/>
      <c r="AL51" s="473"/>
      <c r="AM51" s="473"/>
      <c r="AN51" s="473"/>
      <c r="AO51" s="478"/>
      <c r="AP51" s="473"/>
      <c r="AQ51" s="473"/>
      <c r="AR51" s="473"/>
      <c r="AS51" s="473"/>
      <c r="AT51" s="473"/>
      <c r="AU51" s="474"/>
    </row>
    <row r="52" spans="1:47" ht="17.25" customHeight="1">
      <c r="A52" s="522"/>
      <c r="B52" s="472"/>
      <c r="C52" s="485" t="s">
        <v>170</v>
      </c>
      <c r="D52" s="100" t="s">
        <v>83</v>
      </c>
      <c r="E52" s="101">
        <f>+VLOOKUP(C52,'FAUNA SILVESTRE'!$B$1:$I$21,8,0)</f>
        <v>75</v>
      </c>
      <c r="F52" s="101"/>
      <c r="G52" s="101"/>
      <c r="H52" s="101"/>
      <c r="I52" s="101"/>
      <c r="J52" s="101"/>
      <c r="K52" s="101"/>
      <c r="L52" s="101"/>
      <c r="M52" s="101"/>
      <c r="N52" s="101"/>
      <c r="O52" s="101"/>
      <c r="P52" s="101"/>
      <c r="Q52" s="101"/>
      <c r="R52" s="102"/>
      <c r="S52" s="103"/>
      <c r="T52" s="104"/>
      <c r="U52" s="105"/>
      <c r="V52" s="105"/>
      <c r="W52" s="105"/>
      <c r="X52" s="105"/>
      <c r="Y52" s="105"/>
      <c r="Z52" s="105"/>
      <c r="AA52" s="105"/>
      <c r="AB52" s="105"/>
      <c r="AC52" s="106"/>
      <c r="AD52" s="107"/>
      <c r="AE52" s="105"/>
      <c r="AF52" s="103"/>
      <c r="AG52" s="475" t="str">
        <f aca="true" t="shared" si="12" ref="AG52">+C52</f>
        <v>8-KENNEDY</v>
      </c>
      <c r="AH52" s="471" t="s">
        <v>234</v>
      </c>
      <c r="AI52" s="471" t="s">
        <v>234</v>
      </c>
      <c r="AJ52" s="471" t="s">
        <v>234</v>
      </c>
      <c r="AK52" s="471" t="s">
        <v>234</v>
      </c>
      <c r="AL52" s="471" t="s">
        <v>234</v>
      </c>
      <c r="AM52" s="471"/>
      <c r="AN52" s="471"/>
      <c r="AO52" s="478"/>
      <c r="AP52" s="471" t="s">
        <v>234</v>
      </c>
      <c r="AQ52" s="471" t="s">
        <v>234</v>
      </c>
      <c r="AR52" s="471" t="s">
        <v>235</v>
      </c>
      <c r="AS52" s="471" t="s">
        <v>236</v>
      </c>
      <c r="AT52" s="471"/>
      <c r="AU52" s="474"/>
    </row>
    <row r="53" spans="1:47" ht="17.25" customHeight="1">
      <c r="A53" s="522"/>
      <c r="B53" s="472"/>
      <c r="C53" s="485"/>
      <c r="D53" s="108" t="s">
        <v>6</v>
      </c>
      <c r="E53" s="101">
        <f>+VLOOKUP(C52,'FAUNA SILVESTRE'!$B$1:$I$21,7,0)</f>
        <v>22542420</v>
      </c>
      <c r="F53" s="101"/>
      <c r="G53" s="101"/>
      <c r="H53" s="101"/>
      <c r="I53" s="101"/>
      <c r="J53" s="101"/>
      <c r="K53" s="101"/>
      <c r="L53" s="101"/>
      <c r="M53" s="101"/>
      <c r="N53" s="101"/>
      <c r="O53" s="101"/>
      <c r="P53" s="101"/>
      <c r="Q53" s="101"/>
      <c r="R53" s="101"/>
      <c r="S53" s="109"/>
      <c r="T53" s="110"/>
      <c r="U53" s="111"/>
      <c r="V53" s="111"/>
      <c r="W53" s="111"/>
      <c r="X53" s="111"/>
      <c r="Y53" s="111"/>
      <c r="Z53" s="111"/>
      <c r="AA53" s="111"/>
      <c r="AB53" s="111"/>
      <c r="AC53" s="101"/>
      <c r="AD53" s="101"/>
      <c r="AE53" s="111"/>
      <c r="AF53" s="109"/>
      <c r="AG53" s="476"/>
      <c r="AH53" s="472"/>
      <c r="AI53" s="472"/>
      <c r="AJ53" s="472"/>
      <c r="AK53" s="472"/>
      <c r="AL53" s="472"/>
      <c r="AM53" s="472"/>
      <c r="AN53" s="472"/>
      <c r="AO53" s="478"/>
      <c r="AP53" s="472"/>
      <c r="AQ53" s="472"/>
      <c r="AR53" s="472"/>
      <c r="AS53" s="472"/>
      <c r="AT53" s="472"/>
      <c r="AU53" s="474"/>
    </row>
    <row r="54" spans="1:47" ht="17.25" customHeight="1">
      <c r="A54" s="522"/>
      <c r="B54" s="472"/>
      <c r="C54" s="485"/>
      <c r="D54" s="100" t="s">
        <v>84</v>
      </c>
      <c r="E54" s="101">
        <v>0</v>
      </c>
      <c r="F54" s="106"/>
      <c r="G54" s="106"/>
      <c r="H54" s="106"/>
      <c r="I54" s="106"/>
      <c r="J54" s="106"/>
      <c r="K54" s="106"/>
      <c r="L54" s="106"/>
      <c r="M54" s="106"/>
      <c r="N54" s="106"/>
      <c r="O54" s="106"/>
      <c r="P54" s="106"/>
      <c r="Q54" s="106"/>
      <c r="R54" s="106"/>
      <c r="S54" s="112"/>
      <c r="T54" s="113"/>
      <c r="U54" s="114"/>
      <c r="V54" s="114"/>
      <c r="W54" s="114"/>
      <c r="X54" s="114"/>
      <c r="Y54" s="114"/>
      <c r="Z54" s="114"/>
      <c r="AA54" s="114"/>
      <c r="AB54" s="114"/>
      <c r="AC54" s="106"/>
      <c r="AD54" s="101"/>
      <c r="AE54" s="114"/>
      <c r="AF54" s="112"/>
      <c r="AG54" s="476"/>
      <c r="AH54" s="472"/>
      <c r="AI54" s="472"/>
      <c r="AJ54" s="472"/>
      <c r="AK54" s="472"/>
      <c r="AL54" s="472"/>
      <c r="AM54" s="472"/>
      <c r="AN54" s="472"/>
      <c r="AO54" s="478"/>
      <c r="AP54" s="472"/>
      <c r="AQ54" s="472"/>
      <c r="AR54" s="472"/>
      <c r="AS54" s="472"/>
      <c r="AT54" s="472"/>
      <c r="AU54" s="474"/>
    </row>
    <row r="55" spans="1:47" ht="17.25" customHeight="1">
      <c r="A55" s="522"/>
      <c r="B55" s="472"/>
      <c r="C55" s="485"/>
      <c r="D55" s="108" t="s">
        <v>7</v>
      </c>
      <c r="E55" s="101">
        <v>0</v>
      </c>
      <c r="F55" s="106"/>
      <c r="G55" s="106"/>
      <c r="H55" s="106"/>
      <c r="I55" s="106"/>
      <c r="J55" s="106"/>
      <c r="K55" s="106"/>
      <c r="L55" s="106"/>
      <c r="M55" s="106"/>
      <c r="N55" s="106"/>
      <c r="O55" s="106"/>
      <c r="P55" s="106"/>
      <c r="Q55" s="106"/>
      <c r="R55" s="106"/>
      <c r="S55" s="112"/>
      <c r="T55" s="113"/>
      <c r="U55" s="114"/>
      <c r="V55" s="114"/>
      <c r="W55" s="114"/>
      <c r="X55" s="114"/>
      <c r="Y55" s="114"/>
      <c r="Z55" s="114"/>
      <c r="AA55" s="114"/>
      <c r="AB55" s="114"/>
      <c r="AC55" s="106"/>
      <c r="AD55" s="101"/>
      <c r="AE55" s="114"/>
      <c r="AF55" s="112"/>
      <c r="AG55" s="476"/>
      <c r="AH55" s="472"/>
      <c r="AI55" s="472"/>
      <c r="AJ55" s="472"/>
      <c r="AK55" s="472"/>
      <c r="AL55" s="472"/>
      <c r="AM55" s="472"/>
      <c r="AN55" s="472"/>
      <c r="AO55" s="478"/>
      <c r="AP55" s="472"/>
      <c r="AQ55" s="472"/>
      <c r="AR55" s="472"/>
      <c r="AS55" s="472"/>
      <c r="AT55" s="472"/>
      <c r="AU55" s="474"/>
    </row>
    <row r="56" spans="1:47" ht="17.25" customHeight="1">
      <c r="A56" s="522"/>
      <c r="B56" s="472"/>
      <c r="C56" s="485"/>
      <c r="D56" s="100" t="s">
        <v>85</v>
      </c>
      <c r="E56" s="115">
        <f aca="true" t="shared" si="13" ref="E56:E57">+E52+E54</f>
        <v>75</v>
      </c>
      <c r="F56" s="116"/>
      <c r="G56" s="116"/>
      <c r="H56" s="116"/>
      <c r="I56" s="116"/>
      <c r="J56" s="116"/>
      <c r="K56" s="116"/>
      <c r="L56" s="116"/>
      <c r="M56" s="116"/>
      <c r="N56" s="116"/>
      <c r="O56" s="116"/>
      <c r="P56" s="116"/>
      <c r="Q56" s="116"/>
      <c r="R56" s="116"/>
      <c r="S56" s="117"/>
      <c r="T56" s="118"/>
      <c r="U56" s="119"/>
      <c r="V56" s="119"/>
      <c r="W56" s="119"/>
      <c r="X56" s="119"/>
      <c r="Y56" s="119"/>
      <c r="Z56" s="119"/>
      <c r="AA56" s="119"/>
      <c r="AB56" s="119"/>
      <c r="AC56" s="116"/>
      <c r="AD56" s="120"/>
      <c r="AE56" s="119"/>
      <c r="AF56" s="117"/>
      <c r="AG56" s="476"/>
      <c r="AH56" s="472"/>
      <c r="AI56" s="472"/>
      <c r="AJ56" s="472"/>
      <c r="AK56" s="472"/>
      <c r="AL56" s="472"/>
      <c r="AM56" s="472"/>
      <c r="AN56" s="472"/>
      <c r="AO56" s="478"/>
      <c r="AP56" s="472"/>
      <c r="AQ56" s="472"/>
      <c r="AR56" s="472"/>
      <c r="AS56" s="472"/>
      <c r="AT56" s="472"/>
      <c r="AU56" s="474"/>
    </row>
    <row r="57" spans="1:47" ht="17.25" customHeight="1">
      <c r="A57" s="522"/>
      <c r="B57" s="472"/>
      <c r="C57" s="485"/>
      <c r="D57" s="108" t="s">
        <v>88</v>
      </c>
      <c r="E57" s="115">
        <f t="shared" si="13"/>
        <v>22542420</v>
      </c>
      <c r="F57" s="116"/>
      <c r="G57" s="116"/>
      <c r="H57" s="116"/>
      <c r="I57" s="116"/>
      <c r="J57" s="116"/>
      <c r="K57" s="116"/>
      <c r="L57" s="116"/>
      <c r="M57" s="116"/>
      <c r="N57" s="116"/>
      <c r="O57" s="116"/>
      <c r="P57" s="116"/>
      <c r="Q57" s="116"/>
      <c r="R57" s="116"/>
      <c r="S57" s="117"/>
      <c r="T57" s="118"/>
      <c r="U57" s="119"/>
      <c r="V57" s="119"/>
      <c r="W57" s="119"/>
      <c r="X57" s="119"/>
      <c r="Y57" s="119"/>
      <c r="Z57" s="119"/>
      <c r="AA57" s="119"/>
      <c r="AB57" s="119"/>
      <c r="AC57" s="116"/>
      <c r="AD57" s="120"/>
      <c r="AE57" s="119"/>
      <c r="AF57" s="117"/>
      <c r="AG57" s="477"/>
      <c r="AH57" s="473"/>
      <c r="AI57" s="473"/>
      <c r="AJ57" s="473"/>
      <c r="AK57" s="473"/>
      <c r="AL57" s="473"/>
      <c r="AM57" s="473"/>
      <c r="AN57" s="473"/>
      <c r="AO57" s="478"/>
      <c r="AP57" s="473"/>
      <c r="AQ57" s="473"/>
      <c r="AR57" s="473"/>
      <c r="AS57" s="473"/>
      <c r="AT57" s="473"/>
      <c r="AU57" s="474"/>
    </row>
    <row r="58" spans="1:47" ht="17.25" customHeight="1">
      <c r="A58" s="522"/>
      <c r="B58" s="472"/>
      <c r="C58" s="485" t="s">
        <v>171</v>
      </c>
      <c r="D58" s="100" t="s">
        <v>83</v>
      </c>
      <c r="E58" s="101">
        <f>+VLOOKUP(C58,'FAUNA SILVESTRE'!$B$1:$I$21,8,0)</f>
        <v>868</v>
      </c>
      <c r="F58" s="101"/>
      <c r="G58" s="101"/>
      <c r="H58" s="101"/>
      <c r="I58" s="101"/>
      <c r="J58" s="101"/>
      <c r="K58" s="101"/>
      <c r="L58" s="101"/>
      <c r="M58" s="101"/>
      <c r="N58" s="101"/>
      <c r="O58" s="101"/>
      <c r="P58" s="101"/>
      <c r="Q58" s="101"/>
      <c r="R58" s="102"/>
      <c r="S58" s="103"/>
      <c r="T58" s="104"/>
      <c r="U58" s="105"/>
      <c r="V58" s="105"/>
      <c r="W58" s="105"/>
      <c r="X58" s="105"/>
      <c r="Y58" s="105"/>
      <c r="Z58" s="105"/>
      <c r="AA58" s="105"/>
      <c r="AB58" s="105"/>
      <c r="AC58" s="106"/>
      <c r="AD58" s="107"/>
      <c r="AE58" s="105"/>
      <c r="AF58" s="103"/>
      <c r="AG58" s="475" t="str">
        <f aca="true" t="shared" si="14" ref="AG58:AG112">+C58</f>
        <v>9-FONTIBON</v>
      </c>
      <c r="AH58" s="471" t="s">
        <v>234</v>
      </c>
      <c r="AI58" s="471" t="s">
        <v>234</v>
      </c>
      <c r="AJ58" s="471" t="s">
        <v>234</v>
      </c>
      <c r="AK58" s="471" t="s">
        <v>234</v>
      </c>
      <c r="AL58" s="471" t="s">
        <v>234</v>
      </c>
      <c r="AM58" s="471"/>
      <c r="AN58" s="471"/>
      <c r="AO58" s="478"/>
      <c r="AP58" s="471" t="s">
        <v>234</v>
      </c>
      <c r="AQ58" s="471" t="s">
        <v>234</v>
      </c>
      <c r="AR58" s="471" t="s">
        <v>235</v>
      </c>
      <c r="AS58" s="471" t="s">
        <v>236</v>
      </c>
      <c r="AT58" s="471"/>
      <c r="AU58" s="474"/>
    </row>
    <row r="59" spans="1:47" ht="17.25" customHeight="1">
      <c r="A59" s="522"/>
      <c r="B59" s="472"/>
      <c r="C59" s="485"/>
      <c r="D59" s="108" t="s">
        <v>6</v>
      </c>
      <c r="E59" s="101">
        <f>+VLOOKUP(C58,'FAUNA SILVESTRE'!$B$1:$I$21,7,0)</f>
        <v>260307110</v>
      </c>
      <c r="F59" s="101"/>
      <c r="G59" s="101"/>
      <c r="H59" s="101"/>
      <c r="I59" s="101"/>
      <c r="J59" s="101"/>
      <c r="K59" s="101"/>
      <c r="L59" s="101"/>
      <c r="M59" s="101"/>
      <c r="N59" s="101"/>
      <c r="O59" s="101"/>
      <c r="P59" s="101"/>
      <c r="Q59" s="101"/>
      <c r="R59" s="101"/>
      <c r="S59" s="109"/>
      <c r="T59" s="110"/>
      <c r="U59" s="111"/>
      <c r="V59" s="111"/>
      <c r="W59" s="111"/>
      <c r="X59" s="111"/>
      <c r="Y59" s="111"/>
      <c r="Z59" s="111"/>
      <c r="AA59" s="111"/>
      <c r="AB59" s="111"/>
      <c r="AC59" s="101"/>
      <c r="AD59" s="101"/>
      <c r="AE59" s="111"/>
      <c r="AF59" s="109"/>
      <c r="AG59" s="476"/>
      <c r="AH59" s="472"/>
      <c r="AI59" s="472"/>
      <c r="AJ59" s="472"/>
      <c r="AK59" s="472"/>
      <c r="AL59" s="472"/>
      <c r="AM59" s="472"/>
      <c r="AN59" s="472"/>
      <c r="AO59" s="478"/>
      <c r="AP59" s="472"/>
      <c r="AQ59" s="472"/>
      <c r="AR59" s="472"/>
      <c r="AS59" s="472"/>
      <c r="AT59" s="472"/>
      <c r="AU59" s="474"/>
    </row>
    <row r="60" spans="1:47" ht="17.25" customHeight="1">
      <c r="A60" s="522"/>
      <c r="B60" s="472"/>
      <c r="C60" s="485"/>
      <c r="D60" s="100" t="s">
        <v>84</v>
      </c>
      <c r="E60" s="101">
        <v>0</v>
      </c>
      <c r="F60" s="106"/>
      <c r="G60" s="106"/>
      <c r="H60" s="106"/>
      <c r="I60" s="106"/>
      <c r="J60" s="106"/>
      <c r="K60" s="106"/>
      <c r="L60" s="106"/>
      <c r="M60" s="106"/>
      <c r="N60" s="106"/>
      <c r="O60" s="106"/>
      <c r="P60" s="106"/>
      <c r="Q60" s="106"/>
      <c r="R60" s="106"/>
      <c r="S60" s="112"/>
      <c r="T60" s="113"/>
      <c r="U60" s="114"/>
      <c r="V60" s="114"/>
      <c r="W60" s="114"/>
      <c r="X60" s="114"/>
      <c r="Y60" s="114"/>
      <c r="Z60" s="114"/>
      <c r="AA60" s="114"/>
      <c r="AB60" s="114"/>
      <c r="AC60" s="106"/>
      <c r="AD60" s="101"/>
      <c r="AE60" s="114"/>
      <c r="AF60" s="112"/>
      <c r="AG60" s="476"/>
      <c r="AH60" s="472"/>
      <c r="AI60" s="472"/>
      <c r="AJ60" s="472"/>
      <c r="AK60" s="472"/>
      <c r="AL60" s="472"/>
      <c r="AM60" s="472"/>
      <c r="AN60" s="472"/>
      <c r="AO60" s="478"/>
      <c r="AP60" s="472"/>
      <c r="AQ60" s="472"/>
      <c r="AR60" s="472"/>
      <c r="AS60" s="472"/>
      <c r="AT60" s="472"/>
      <c r="AU60" s="474"/>
    </row>
    <row r="61" spans="1:47" ht="17.25" customHeight="1">
      <c r="A61" s="522"/>
      <c r="B61" s="472"/>
      <c r="C61" s="485"/>
      <c r="D61" s="108" t="s">
        <v>7</v>
      </c>
      <c r="E61" s="101">
        <v>0</v>
      </c>
      <c r="F61" s="106"/>
      <c r="G61" s="106"/>
      <c r="H61" s="106"/>
      <c r="I61" s="106"/>
      <c r="J61" s="106"/>
      <c r="K61" s="106"/>
      <c r="L61" s="106"/>
      <c r="M61" s="106"/>
      <c r="N61" s="106"/>
      <c r="O61" s="106"/>
      <c r="P61" s="106"/>
      <c r="Q61" s="106"/>
      <c r="R61" s="106"/>
      <c r="S61" s="112"/>
      <c r="T61" s="113"/>
      <c r="U61" s="114"/>
      <c r="V61" s="114"/>
      <c r="W61" s="114"/>
      <c r="X61" s="114"/>
      <c r="Y61" s="114"/>
      <c r="Z61" s="114"/>
      <c r="AA61" s="114"/>
      <c r="AB61" s="114"/>
      <c r="AC61" s="106"/>
      <c r="AD61" s="101"/>
      <c r="AE61" s="114"/>
      <c r="AF61" s="112"/>
      <c r="AG61" s="476"/>
      <c r="AH61" s="472"/>
      <c r="AI61" s="472"/>
      <c r="AJ61" s="472"/>
      <c r="AK61" s="472"/>
      <c r="AL61" s="472"/>
      <c r="AM61" s="472"/>
      <c r="AN61" s="472"/>
      <c r="AO61" s="478"/>
      <c r="AP61" s="472"/>
      <c r="AQ61" s="472"/>
      <c r="AR61" s="472"/>
      <c r="AS61" s="472"/>
      <c r="AT61" s="472"/>
      <c r="AU61" s="474"/>
    </row>
    <row r="62" spans="1:47" ht="17.25" customHeight="1">
      <c r="A62" s="522"/>
      <c r="B62" s="472"/>
      <c r="C62" s="485"/>
      <c r="D62" s="100" t="s">
        <v>85</v>
      </c>
      <c r="E62" s="115">
        <f aca="true" t="shared" si="15" ref="E62:E63">+E58+E60</f>
        <v>868</v>
      </c>
      <c r="F62" s="116"/>
      <c r="G62" s="116"/>
      <c r="H62" s="116"/>
      <c r="I62" s="116"/>
      <c r="J62" s="116"/>
      <c r="K62" s="116"/>
      <c r="L62" s="116"/>
      <c r="M62" s="116"/>
      <c r="N62" s="116"/>
      <c r="O62" s="116"/>
      <c r="P62" s="116"/>
      <c r="Q62" s="116"/>
      <c r="R62" s="116"/>
      <c r="S62" s="117"/>
      <c r="T62" s="118"/>
      <c r="U62" s="119"/>
      <c r="V62" s="119"/>
      <c r="W62" s="119"/>
      <c r="X62" s="119"/>
      <c r="Y62" s="119"/>
      <c r="Z62" s="119"/>
      <c r="AA62" s="119"/>
      <c r="AB62" s="119"/>
      <c r="AC62" s="116"/>
      <c r="AD62" s="120"/>
      <c r="AE62" s="119"/>
      <c r="AF62" s="117"/>
      <c r="AG62" s="476"/>
      <c r="AH62" s="472"/>
      <c r="AI62" s="472"/>
      <c r="AJ62" s="472"/>
      <c r="AK62" s="472"/>
      <c r="AL62" s="472"/>
      <c r="AM62" s="472"/>
      <c r="AN62" s="472"/>
      <c r="AO62" s="478"/>
      <c r="AP62" s="472"/>
      <c r="AQ62" s="472"/>
      <c r="AR62" s="472"/>
      <c r="AS62" s="472"/>
      <c r="AT62" s="472"/>
      <c r="AU62" s="474"/>
    </row>
    <row r="63" spans="1:47" ht="17.25" customHeight="1">
      <c r="A63" s="522"/>
      <c r="B63" s="472"/>
      <c r="C63" s="485"/>
      <c r="D63" s="108" t="s">
        <v>88</v>
      </c>
      <c r="E63" s="115">
        <f t="shared" si="15"/>
        <v>260307110</v>
      </c>
      <c r="F63" s="116"/>
      <c r="G63" s="116"/>
      <c r="H63" s="116"/>
      <c r="I63" s="116"/>
      <c r="J63" s="116"/>
      <c r="K63" s="116"/>
      <c r="L63" s="116"/>
      <c r="M63" s="116"/>
      <c r="N63" s="116"/>
      <c r="O63" s="116"/>
      <c r="P63" s="116"/>
      <c r="Q63" s="116"/>
      <c r="R63" s="116"/>
      <c r="S63" s="117"/>
      <c r="T63" s="118"/>
      <c r="U63" s="119"/>
      <c r="V63" s="119"/>
      <c r="W63" s="119"/>
      <c r="X63" s="119"/>
      <c r="Y63" s="119"/>
      <c r="Z63" s="119"/>
      <c r="AA63" s="119"/>
      <c r="AB63" s="119"/>
      <c r="AC63" s="116"/>
      <c r="AD63" s="120"/>
      <c r="AE63" s="119"/>
      <c r="AF63" s="117"/>
      <c r="AG63" s="477"/>
      <c r="AH63" s="473"/>
      <c r="AI63" s="473"/>
      <c r="AJ63" s="473"/>
      <c r="AK63" s="473"/>
      <c r="AL63" s="473"/>
      <c r="AM63" s="473"/>
      <c r="AN63" s="473"/>
      <c r="AO63" s="478"/>
      <c r="AP63" s="473"/>
      <c r="AQ63" s="473"/>
      <c r="AR63" s="473"/>
      <c r="AS63" s="473"/>
      <c r="AT63" s="473"/>
      <c r="AU63" s="474"/>
    </row>
    <row r="64" spans="1:47" ht="17.25" customHeight="1">
      <c r="A64" s="522"/>
      <c r="B64" s="472"/>
      <c r="C64" s="485" t="s">
        <v>172</v>
      </c>
      <c r="D64" s="100" t="s">
        <v>83</v>
      </c>
      <c r="E64" s="101">
        <f>+VLOOKUP(C64,'FAUNA SILVESTRE'!$B$1:$I$21,8,0)</f>
        <v>182</v>
      </c>
      <c r="F64" s="101"/>
      <c r="G64" s="101"/>
      <c r="H64" s="101"/>
      <c r="I64" s="101"/>
      <c r="J64" s="101"/>
      <c r="K64" s="101"/>
      <c r="L64" s="101"/>
      <c r="M64" s="101"/>
      <c r="N64" s="101"/>
      <c r="O64" s="101"/>
      <c r="P64" s="101"/>
      <c r="Q64" s="101"/>
      <c r="R64" s="102"/>
      <c r="S64" s="103"/>
      <c r="T64" s="104"/>
      <c r="U64" s="105"/>
      <c r="V64" s="105"/>
      <c r="W64" s="105"/>
      <c r="X64" s="105"/>
      <c r="Y64" s="105"/>
      <c r="Z64" s="105"/>
      <c r="AA64" s="105"/>
      <c r="AB64" s="105"/>
      <c r="AC64" s="106"/>
      <c r="AD64" s="107"/>
      <c r="AE64" s="105"/>
      <c r="AF64" s="103"/>
      <c r="AG64" s="475" t="str">
        <f t="shared" si="14"/>
        <v>10-ENGATIVA</v>
      </c>
      <c r="AH64" s="471" t="s">
        <v>234</v>
      </c>
      <c r="AI64" s="471" t="s">
        <v>234</v>
      </c>
      <c r="AJ64" s="471" t="s">
        <v>234</v>
      </c>
      <c r="AK64" s="471" t="s">
        <v>234</v>
      </c>
      <c r="AL64" s="471" t="s">
        <v>234</v>
      </c>
      <c r="AM64" s="471"/>
      <c r="AN64" s="471"/>
      <c r="AO64" s="478"/>
      <c r="AP64" s="471" t="s">
        <v>234</v>
      </c>
      <c r="AQ64" s="471" t="s">
        <v>234</v>
      </c>
      <c r="AR64" s="471" t="s">
        <v>235</v>
      </c>
      <c r="AS64" s="471" t="s">
        <v>236</v>
      </c>
      <c r="AT64" s="471"/>
      <c r="AU64" s="474"/>
    </row>
    <row r="65" spans="1:47" ht="17.25" customHeight="1">
      <c r="A65" s="522"/>
      <c r="B65" s="472"/>
      <c r="C65" s="485"/>
      <c r="D65" s="108" t="s">
        <v>6</v>
      </c>
      <c r="E65" s="101">
        <f>+VLOOKUP(C64,'FAUNA SILVESTRE'!$B$1:$I$21,7,0)</f>
        <v>54585612</v>
      </c>
      <c r="F65" s="101"/>
      <c r="G65" s="101"/>
      <c r="H65" s="101"/>
      <c r="I65" s="101"/>
      <c r="J65" s="101"/>
      <c r="K65" s="101"/>
      <c r="L65" s="101"/>
      <c r="M65" s="101"/>
      <c r="N65" s="101"/>
      <c r="O65" s="101"/>
      <c r="P65" s="101"/>
      <c r="Q65" s="101"/>
      <c r="R65" s="101"/>
      <c r="S65" s="109"/>
      <c r="T65" s="110"/>
      <c r="U65" s="111"/>
      <c r="V65" s="111"/>
      <c r="W65" s="111"/>
      <c r="X65" s="111"/>
      <c r="Y65" s="111"/>
      <c r="Z65" s="111"/>
      <c r="AA65" s="111"/>
      <c r="AB65" s="111"/>
      <c r="AC65" s="101"/>
      <c r="AD65" s="101"/>
      <c r="AE65" s="111"/>
      <c r="AF65" s="109"/>
      <c r="AG65" s="476"/>
      <c r="AH65" s="472"/>
      <c r="AI65" s="472"/>
      <c r="AJ65" s="472"/>
      <c r="AK65" s="472"/>
      <c r="AL65" s="472"/>
      <c r="AM65" s="472"/>
      <c r="AN65" s="472"/>
      <c r="AO65" s="478"/>
      <c r="AP65" s="472"/>
      <c r="AQ65" s="472"/>
      <c r="AR65" s="472"/>
      <c r="AS65" s="472"/>
      <c r="AT65" s="472"/>
      <c r="AU65" s="474"/>
    </row>
    <row r="66" spans="1:47" ht="17.25" customHeight="1">
      <c r="A66" s="522"/>
      <c r="B66" s="472"/>
      <c r="C66" s="485"/>
      <c r="D66" s="100" t="s">
        <v>84</v>
      </c>
      <c r="E66" s="101">
        <v>0</v>
      </c>
      <c r="F66" s="106"/>
      <c r="G66" s="106"/>
      <c r="H66" s="106"/>
      <c r="I66" s="106"/>
      <c r="J66" s="106"/>
      <c r="K66" s="106"/>
      <c r="L66" s="106"/>
      <c r="M66" s="106"/>
      <c r="N66" s="106"/>
      <c r="O66" s="106"/>
      <c r="P66" s="106"/>
      <c r="Q66" s="106"/>
      <c r="R66" s="106"/>
      <c r="S66" s="112"/>
      <c r="T66" s="113"/>
      <c r="U66" s="114"/>
      <c r="V66" s="114"/>
      <c r="W66" s="114"/>
      <c r="X66" s="114"/>
      <c r="Y66" s="114"/>
      <c r="Z66" s="114"/>
      <c r="AA66" s="114"/>
      <c r="AB66" s="114"/>
      <c r="AC66" s="106"/>
      <c r="AD66" s="101"/>
      <c r="AE66" s="114"/>
      <c r="AF66" s="112"/>
      <c r="AG66" s="476"/>
      <c r="AH66" s="472"/>
      <c r="AI66" s="472"/>
      <c r="AJ66" s="472"/>
      <c r="AK66" s="472"/>
      <c r="AL66" s="472"/>
      <c r="AM66" s="472"/>
      <c r="AN66" s="472"/>
      <c r="AO66" s="478"/>
      <c r="AP66" s="472"/>
      <c r="AQ66" s="472"/>
      <c r="AR66" s="472"/>
      <c r="AS66" s="472"/>
      <c r="AT66" s="472"/>
      <c r="AU66" s="474"/>
    </row>
    <row r="67" spans="1:47" ht="17.25" customHeight="1">
      <c r="A67" s="522"/>
      <c r="B67" s="472"/>
      <c r="C67" s="485"/>
      <c r="D67" s="108" t="s">
        <v>7</v>
      </c>
      <c r="E67" s="101">
        <v>0</v>
      </c>
      <c r="F67" s="106"/>
      <c r="G67" s="106"/>
      <c r="H67" s="106"/>
      <c r="I67" s="106"/>
      <c r="J67" s="106"/>
      <c r="K67" s="106"/>
      <c r="L67" s="106"/>
      <c r="M67" s="106"/>
      <c r="N67" s="106"/>
      <c r="O67" s="106"/>
      <c r="P67" s="106"/>
      <c r="Q67" s="106"/>
      <c r="R67" s="106"/>
      <c r="S67" s="112"/>
      <c r="T67" s="113"/>
      <c r="U67" s="114"/>
      <c r="V67" s="114"/>
      <c r="W67" s="114"/>
      <c r="X67" s="114"/>
      <c r="Y67" s="114"/>
      <c r="Z67" s="114"/>
      <c r="AA67" s="114"/>
      <c r="AB67" s="114"/>
      <c r="AC67" s="106"/>
      <c r="AD67" s="101"/>
      <c r="AE67" s="114"/>
      <c r="AF67" s="112"/>
      <c r="AG67" s="476"/>
      <c r="AH67" s="472"/>
      <c r="AI67" s="472"/>
      <c r="AJ67" s="472"/>
      <c r="AK67" s="472"/>
      <c r="AL67" s="472"/>
      <c r="AM67" s="472"/>
      <c r="AN67" s="472"/>
      <c r="AO67" s="478"/>
      <c r="AP67" s="472"/>
      <c r="AQ67" s="472"/>
      <c r="AR67" s="472"/>
      <c r="AS67" s="472"/>
      <c r="AT67" s="472"/>
      <c r="AU67" s="474"/>
    </row>
    <row r="68" spans="1:47" ht="17.25" customHeight="1">
      <c r="A68" s="522"/>
      <c r="B68" s="472"/>
      <c r="C68" s="485"/>
      <c r="D68" s="100" t="s">
        <v>85</v>
      </c>
      <c r="E68" s="115">
        <f aca="true" t="shared" si="16" ref="E68:E69">+E64+E66</f>
        <v>182</v>
      </c>
      <c r="F68" s="116"/>
      <c r="G68" s="116"/>
      <c r="H68" s="116"/>
      <c r="I68" s="116"/>
      <c r="J68" s="116"/>
      <c r="K68" s="116"/>
      <c r="L68" s="116"/>
      <c r="M68" s="116"/>
      <c r="N68" s="116"/>
      <c r="O68" s="116"/>
      <c r="P68" s="116"/>
      <c r="Q68" s="116"/>
      <c r="R68" s="116"/>
      <c r="S68" s="117"/>
      <c r="T68" s="118"/>
      <c r="U68" s="119"/>
      <c r="V68" s="119"/>
      <c r="W68" s="119"/>
      <c r="X68" s="119"/>
      <c r="Y68" s="119"/>
      <c r="Z68" s="119"/>
      <c r="AA68" s="119"/>
      <c r="AB68" s="119"/>
      <c r="AC68" s="116"/>
      <c r="AD68" s="120"/>
      <c r="AE68" s="119"/>
      <c r="AF68" s="117"/>
      <c r="AG68" s="476"/>
      <c r="AH68" s="472"/>
      <c r="AI68" s="472"/>
      <c r="AJ68" s="472"/>
      <c r="AK68" s="472"/>
      <c r="AL68" s="472"/>
      <c r="AM68" s="472"/>
      <c r="AN68" s="472"/>
      <c r="AO68" s="478"/>
      <c r="AP68" s="472"/>
      <c r="AQ68" s="472"/>
      <c r="AR68" s="472"/>
      <c r="AS68" s="472"/>
      <c r="AT68" s="472"/>
      <c r="AU68" s="474"/>
    </row>
    <row r="69" spans="1:47" ht="17.25" customHeight="1">
      <c r="A69" s="522"/>
      <c r="B69" s="472"/>
      <c r="C69" s="485"/>
      <c r="D69" s="108" t="s">
        <v>88</v>
      </c>
      <c r="E69" s="115">
        <f t="shared" si="16"/>
        <v>54585612</v>
      </c>
      <c r="F69" s="116"/>
      <c r="G69" s="116"/>
      <c r="H69" s="116"/>
      <c r="I69" s="116"/>
      <c r="J69" s="116"/>
      <c r="K69" s="116"/>
      <c r="L69" s="116"/>
      <c r="M69" s="116"/>
      <c r="N69" s="116"/>
      <c r="O69" s="116"/>
      <c r="P69" s="116"/>
      <c r="Q69" s="116"/>
      <c r="R69" s="116"/>
      <c r="S69" s="117"/>
      <c r="T69" s="118"/>
      <c r="U69" s="119"/>
      <c r="V69" s="119"/>
      <c r="W69" s="119"/>
      <c r="X69" s="119"/>
      <c r="Y69" s="119"/>
      <c r="Z69" s="119"/>
      <c r="AA69" s="119"/>
      <c r="AB69" s="119"/>
      <c r="AC69" s="116"/>
      <c r="AD69" s="120"/>
      <c r="AE69" s="119"/>
      <c r="AF69" s="117"/>
      <c r="AG69" s="477"/>
      <c r="AH69" s="473"/>
      <c r="AI69" s="473"/>
      <c r="AJ69" s="473"/>
      <c r="AK69" s="473"/>
      <c r="AL69" s="473"/>
      <c r="AM69" s="473"/>
      <c r="AN69" s="473"/>
      <c r="AO69" s="478"/>
      <c r="AP69" s="473"/>
      <c r="AQ69" s="473"/>
      <c r="AR69" s="473"/>
      <c r="AS69" s="473"/>
      <c r="AT69" s="473"/>
      <c r="AU69" s="474"/>
    </row>
    <row r="70" spans="1:47" ht="17.25" customHeight="1">
      <c r="A70" s="522"/>
      <c r="B70" s="472"/>
      <c r="C70" s="485" t="s">
        <v>173</v>
      </c>
      <c r="D70" s="100" t="s">
        <v>83</v>
      </c>
      <c r="E70" s="101">
        <f>+VLOOKUP(C70,'FAUNA SILVESTRE'!$B$1:$I$21,8,0)</f>
        <v>147</v>
      </c>
      <c r="F70" s="101"/>
      <c r="G70" s="101"/>
      <c r="H70" s="101"/>
      <c r="I70" s="101"/>
      <c r="J70" s="101"/>
      <c r="K70" s="101"/>
      <c r="L70" s="101"/>
      <c r="M70" s="101"/>
      <c r="N70" s="101"/>
      <c r="O70" s="101"/>
      <c r="P70" s="101"/>
      <c r="Q70" s="101"/>
      <c r="R70" s="102"/>
      <c r="S70" s="103"/>
      <c r="T70" s="104"/>
      <c r="U70" s="105"/>
      <c r="V70" s="105"/>
      <c r="W70" s="105"/>
      <c r="X70" s="105"/>
      <c r="Y70" s="105"/>
      <c r="Z70" s="105"/>
      <c r="AA70" s="105"/>
      <c r="AB70" s="105"/>
      <c r="AC70" s="106"/>
      <c r="AD70" s="107"/>
      <c r="AE70" s="105"/>
      <c r="AF70" s="103"/>
      <c r="AG70" s="475" t="str">
        <f t="shared" si="14"/>
        <v>11-SUBA</v>
      </c>
      <c r="AH70" s="471" t="s">
        <v>234</v>
      </c>
      <c r="AI70" s="471" t="s">
        <v>234</v>
      </c>
      <c r="AJ70" s="471" t="s">
        <v>234</v>
      </c>
      <c r="AK70" s="471" t="s">
        <v>234</v>
      </c>
      <c r="AL70" s="471" t="s">
        <v>234</v>
      </c>
      <c r="AM70" s="471"/>
      <c r="AN70" s="471"/>
      <c r="AO70" s="478"/>
      <c r="AP70" s="471" t="s">
        <v>234</v>
      </c>
      <c r="AQ70" s="471" t="s">
        <v>234</v>
      </c>
      <c r="AR70" s="471" t="s">
        <v>235</v>
      </c>
      <c r="AS70" s="471" t="s">
        <v>236</v>
      </c>
      <c r="AT70" s="471"/>
      <c r="AU70" s="474"/>
    </row>
    <row r="71" spans="1:47" ht="17.25" customHeight="1">
      <c r="A71" s="522"/>
      <c r="B71" s="472"/>
      <c r="C71" s="485"/>
      <c r="D71" s="108" t="s">
        <v>6</v>
      </c>
      <c r="E71" s="101">
        <f>+VLOOKUP(C70,'FAUNA SILVESTRE'!$B$1:$I$21,7,0)</f>
        <v>44138270</v>
      </c>
      <c r="F71" s="101"/>
      <c r="G71" s="101"/>
      <c r="H71" s="101"/>
      <c r="I71" s="101"/>
      <c r="J71" s="101"/>
      <c r="K71" s="101"/>
      <c r="L71" s="101"/>
      <c r="M71" s="101"/>
      <c r="N71" s="101"/>
      <c r="O71" s="101"/>
      <c r="P71" s="101"/>
      <c r="Q71" s="101"/>
      <c r="R71" s="101"/>
      <c r="S71" s="109"/>
      <c r="T71" s="110"/>
      <c r="U71" s="111"/>
      <c r="V71" s="111"/>
      <c r="W71" s="111"/>
      <c r="X71" s="111"/>
      <c r="Y71" s="111"/>
      <c r="Z71" s="111"/>
      <c r="AA71" s="111"/>
      <c r="AB71" s="111"/>
      <c r="AC71" s="101"/>
      <c r="AD71" s="101"/>
      <c r="AE71" s="111"/>
      <c r="AF71" s="109"/>
      <c r="AG71" s="476"/>
      <c r="AH71" s="472"/>
      <c r="AI71" s="472"/>
      <c r="AJ71" s="472"/>
      <c r="AK71" s="472"/>
      <c r="AL71" s="472"/>
      <c r="AM71" s="472"/>
      <c r="AN71" s="472"/>
      <c r="AO71" s="478"/>
      <c r="AP71" s="472"/>
      <c r="AQ71" s="472"/>
      <c r="AR71" s="472"/>
      <c r="AS71" s="472"/>
      <c r="AT71" s="472"/>
      <c r="AU71" s="474"/>
    </row>
    <row r="72" spans="1:47" ht="17.25" customHeight="1">
      <c r="A72" s="522"/>
      <c r="B72" s="472"/>
      <c r="C72" s="485"/>
      <c r="D72" s="100" t="s">
        <v>84</v>
      </c>
      <c r="E72" s="101">
        <v>0</v>
      </c>
      <c r="F72" s="106"/>
      <c r="G72" s="106"/>
      <c r="H72" s="106"/>
      <c r="I72" s="106"/>
      <c r="J72" s="106"/>
      <c r="K72" s="106"/>
      <c r="L72" s="106"/>
      <c r="M72" s="106"/>
      <c r="N72" s="106"/>
      <c r="O72" s="106"/>
      <c r="P72" s="106"/>
      <c r="Q72" s="106"/>
      <c r="R72" s="106"/>
      <c r="S72" s="112"/>
      <c r="T72" s="113"/>
      <c r="U72" s="114"/>
      <c r="V72" s="114"/>
      <c r="W72" s="114"/>
      <c r="X72" s="114"/>
      <c r="Y72" s="114"/>
      <c r="Z72" s="114"/>
      <c r="AA72" s="114"/>
      <c r="AB72" s="114"/>
      <c r="AC72" s="106"/>
      <c r="AD72" s="101"/>
      <c r="AE72" s="114"/>
      <c r="AF72" s="112"/>
      <c r="AG72" s="476"/>
      <c r="AH72" s="472"/>
      <c r="AI72" s="472"/>
      <c r="AJ72" s="472"/>
      <c r="AK72" s="472"/>
      <c r="AL72" s="472"/>
      <c r="AM72" s="472"/>
      <c r="AN72" s="472"/>
      <c r="AO72" s="478"/>
      <c r="AP72" s="472"/>
      <c r="AQ72" s="472"/>
      <c r="AR72" s="472"/>
      <c r="AS72" s="472"/>
      <c r="AT72" s="472"/>
      <c r="AU72" s="474"/>
    </row>
    <row r="73" spans="1:47" ht="17.25" customHeight="1">
      <c r="A73" s="522"/>
      <c r="B73" s="472"/>
      <c r="C73" s="485"/>
      <c r="D73" s="108" t="s">
        <v>7</v>
      </c>
      <c r="E73" s="101">
        <v>0</v>
      </c>
      <c r="F73" s="106"/>
      <c r="G73" s="106"/>
      <c r="H73" s="106"/>
      <c r="I73" s="106"/>
      <c r="J73" s="106"/>
      <c r="K73" s="106"/>
      <c r="L73" s="106"/>
      <c r="M73" s="106"/>
      <c r="N73" s="106"/>
      <c r="O73" s="106"/>
      <c r="P73" s="106"/>
      <c r="Q73" s="106"/>
      <c r="R73" s="106"/>
      <c r="S73" s="112"/>
      <c r="T73" s="113"/>
      <c r="U73" s="114"/>
      <c r="V73" s="114"/>
      <c r="W73" s="114"/>
      <c r="X73" s="114"/>
      <c r="Y73" s="114"/>
      <c r="Z73" s="114"/>
      <c r="AA73" s="114"/>
      <c r="AB73" s="114"/>
      <c r="AC73" s="106"/>
      <c r="AD73" s="101"/>
      <c r="AE73" s="114"/>
      <c r="AF73" s="112"/>
      <c r="AG73" s="476"/>
      <c r="AH73" s="472"/>
      <c r="AI73" s="472"/>
      <c r="AJ73" s="472"/>
      <c r="AK73" s="472"/>
      <c r="AL73" s="472"/>
      <c r="AM73" s="472"/>
      <c r="AN73" s="472"/>
      <c r="AO73" s="478"/>
      <c r="AP73" s="472"/>
      <c r="AQ73" s="472"/>
      <c r="AR73" s="472"/>
      <c r="AS73" s="472"/>
      <c r="AT73" s="472"/>
      <c r="AU73" s="474"/>
    </row>
    <row r="74" spans="1:47" ht="17.25" customHeight="1">
      <c r="A74" s="522"/>
      <c r="B74" s="472"/>
      <c r="C74" s="485"/>
      <c r="D74" s="100" t="s">
        <v>85</v>
      </c>
      <c r="E74" s="115">
        <f aca="true" t="shared" si="17" ref="E74:E75">+E70+E72</f>
        <v>147</v>
      </c>
      <c r="F74" s="116"/>
      <c r="G74" s="116"/>
      <c r="H74" s="116"/>
      <c r="I74" s="116"/>
      <c r="J74" s="116"/>
      <c r="K74" s="116"/>
      <c r="L74" s="116"/>
      <c r="M74" s="116"/>
      <c r="N74" s="116"/>
      <c r="O74" s="116"/>
      <c r="P74" s="116"/>
      <c r="Q74" s="116"/>
      <c r="R74" s="116"/>
      <c r="S74" s="117"/>
      <c r="T74" s="118"/>
      <c r="U74" s="119"/>
      <c r="V74" s="119"/>
      <c r="W74" s="119"/>
      <c r="X74" s="119"/>
      <c r="Y74" s="119"/>
      <c r="Z74" s="119"/>
      <c r="AA74" s="119"/>
      <c r="AB74" s="119"/>
      <c r="AC74" s="116"/>
      <c r="AD74" s="120"/>
      <c r="AE74" s="119"/>
      <c r="AF74" s="117"/>
      <c r="AG74" s="476"/>
      <c r="AH74" s="472"/>
      <c r="AI74" s="472"/>
      <c r="AJ74" s="472"/>
      <c r="AK74" s="472"/>
      <c r="AL74" s="472"/>
      <c r="AM74" s="472"/>
      <c r="AN74" s="472"/>
      <c r="AO74" s="478"/>
      <c r="AP74" s="472"/>
      <c r="AQ74" s="472"/>
      <c r="AR74" s="472"/>
      <c r="AS74" s="472"/>
      <c r="AT74" s="472"/>
      <c r="AU74" s="474"/>
    </row>
    <row r="75" spans="1:47" ht="17.25" customHeight="1">
      <c r="A75" s="522"/>
      <c r="B75" s="472"/>
      <c r="C75" s="485"/>
      <c r="D75" s="108" t="s">
        <v>88</v>
      </c>
      <c r="E75" s="115">
        <f t="shared" si="17"/>
        <v>44138270</v>
      </c>
      <c r="F75" s="116"/>
      <c r="G75" s="116"/>
      <c r="H75" s="116"/>
      <c r="I75" s="116"/>
      <c r="J75" s="116"/>
      <c r="K75" s="116"/>
      <c r="L75" s="116"/>
      <c r="M75" s="116"/>
      <c r="N75" s="116"/>
      <c r="O75" s="116"/>
      <c r="P75" s="116"/>
      <c r="Q75" s="116"/>
      <c r="R75" s="116"/>
      <c r="S75" s="117"/>
      <c r="T75" s="118"/>
      <c r="U75" s="119"/>
      <c r="V75" s="119"/>
      <c r="W75" s="119"/>
      <c r="X75" s="119"/>
      <c r="Y75" s="119"/>
      <c r="Z75" s="119"/>
      <c r="AA75" s="119"/>
      <c r="AB75" s="119"/>
      <c r="AC75" s="116"/>
      <c r="AD75" s="120"/>
      <c r="AE75" s="119"/>
      <c r="AF75" s="117"/>
      <c r="AG75" s="477"/>
      <c r="AH75" s="473"/>
      <c r="AI75" s="473"/>
      <c r="AJ75" s="473"/>
      <c r="AK75" s="473"/>
      <c r="AL75" s="473"/>
      <c r="AM75" s="473"/>
      <c r="AN75" s="473"/>
      <c r="AO75" s="478"/>
      <c r="AP75" s="473"/>
      <c r="AQ75" s="473"/>
      <c r="AR75" s="473"/>
      <c r="AS75" s="473"/>
      <c r="AT75" s="473"/>
      <c r="AU75" s="474"/>
    </row>
    <row r="76" spans="1:47" ht="17.25" customHeight="1">
      <c r="A76" s="522"/>
      <c r="B76" s="472"/>
      <c r="C76" s="485" t="s">
        <v>174</v>
      </c>
      <c r="D76" s="100" t="s">
        <v>83</v>
      </c>
      <c r="E76" s="101">
        <f>+VLOOKUP(C76,'FAUNA SILVESTRE'!$B$1:$I$21,8,0)</f>
        <v>23</v>
      </c>
      <c r="F76" s="101"/>
      <c r="G76" s="101"/>
      <c r="H76" s="101"/>
      <c r="I76" s="101"/>
      <c r="J76" s="101"/>
      <c r="K76" s="101"/>
      <c r="L76" s="101"/>
      <c r="M76" s="101"/>
      <c r="N76" s="101"/>
      <c r="O76" s="101"/>
      <c r="P76" s="101"/>
      <c r="Q76" s="101"/>
      <c r="R76" s="102"/>
      <c r="S76" s="103"/>
      <c r="T76" s="104"/>
      <c r="U76" s="105"/>
      <c r="V76" s="105"/>
      <c r="W76" s="105"/>
      <c r="X76" s="105"/>
      <c r="Y76" s="105"/>
      <c r="Z76" s="105"/>
      <c r="AA76" s="105"/>
      <c r="AB76" s="105"/>
      <c r="AC76" s="106"/>
      <c r="AD76" s="107"/>
      <c r="AE76" s="105"/>
      <c r="AF76" s="103"/>
      <c r="AG76" s="475" t="str">
        <f t="shared" si="14"/>
        <v>12-BARRIOS UNIDOS</v>
      </c>
      <c r="AH76" s="471" t="s">
        <v>234</v>
      </c>
      <c r="AI76" s="471" t="s">
        <v>234</v>
      </c>
      <c r="AJ76" s="471" t="s">
        <v>234</v>
      </c>
      <c r="AK76" s="471" t="s">
        <v>234</v>
      </c>
      <c r="AL76" s="471" t="s">
        <v>234</v>
      </c>
      <c r="AM76" s="471"/>
      <c r="AN76" s="471"/>
      <c r="AO76" s="478"/>
      <c r="AP76" s="471" t="s">
        <v>234</v>
      </c>
      <c r="AQ76" s="471" t="s">
        <v>234</v>
      </c>
      <c r="AR76" s="471" t="s">
        <v>235</v>
      </c>
      <c r="AS76" s="471" t="s">
        <v>236</v>
      </c>
      <c r="AT76" s="471"/>
      <c r="AU76" s="474"/>
    </row>
    <row r="77" spans="1:47" ht="17.25" customHeight="1">
      <c r="A77" s="522"/>
      <c r="B77" s="472"/>
      <c r="C77" s="485"/>
      <c r="D77" s="108" t="s">
        <v>6</v>
      </c>
      <c r="E77" s="101">
        <f>+VLOOKUP(C76,'FAUNA SILVESTRE'!$B$1:$I$21,7,0)</f>
        <v>6871407</v>
      </c>
      <c r="F77" s="101"/>
      <c r="G77" s="101"/>
      <c r="H77" s="101"/>
      <c r="I77" s="101"/>
      <c r="J77" s="101"/>
      <c r="K77" s="101"/>
      <c r="L77" s="101"/>
      <c r="M77" s="101"/>
      <c r="N77" s="101"/>
      <c r="O77" s="101"/>
      <c r="P77" s="101"/>
      <c r="Q77" s="101"/>
      <c r="R77" s="101"/>
      <c r="S77" s="109"/>
      <c r="T77" s="110"/>
      <c r="U77" s="111"/>
      <c r="V77" s="111"/>
      <c r="W77" s="111"/>
      <c r="X77" s="111"/>
      <c r="Y77" s="111"/>
      <c r="Z77" s="111"/>
      <c r="AA77" s="111"/>
      <c r="AB77" s="111"/>
      <c r="AC77" s="101"/>
      <c r="AD77" s="101"/>
      <c r="AE77" s="111"/>
      <c r="AF77" s="109"/>
      <c r="AG77" s="476"/>
      <c r="AH77" s="472"/>
      <c r="AI77" s="472"/>
      <c r="AJ77" s="472"/>
      <c r="AK77" s="472"/>
      <c r="AL77" s="472"/>
      <c r="AM77" s="472"/>
      <c r="AN77" s="472"/>
      <c r="AO77" s="478"/>
      <c r="AP77" s="472"/>
      <c r="AQ77" s="472"/>
      <c r="AR77" s="472"/>
      <c r="AS77" s="472"/>
      <c r="AT77" s="472"/>
      <c r="AU77" s="474"/>
    </row>
    <row r="78" spans="1:47" ht="17.25" customHeight="1">
      <c r="A78" s="522"/>
      <c r="B78" s="472"/>
      <c r="C78" s="485"/>
      <c r="D78" s="100" t="s">
        <v>84</v>
      </c>
      <c r="E78" s="101">
        <v>0</v>
      </c>
      <c r="F78" s="106"/>
      <c r="G78" s="106"/>
      <c r="H78" s="106"/>
      <c r="I78" s="106"/>
      <c r="J78" s="106"/>
      <c r="K78" s="106"/>
      <c r="L78" s="106"/>
      <c r="M78" s="106"/>
      <c r="N78" s="106"/>
      <c r="O78" s="106"/>
      <c r="P78" s="106"/>
      <c r="Q78" s="106"/>
      <c r="R78" s="106"/>
      <c r="S78" s="112"/>
      <c r="T78" s="113"/>
      <c r="U78" s="114"/>
      <c r="V78" s="114"/>
      <c r="W78" s="114"/>
      <c r="X78" s="114"/>
      <c r="Y78" s="114"/>
      <c r="Z78" s="114"/>
      <c r="AA78" s="114"/>
      <c r="AB78" s="114"/>
      <c r="AC78" s="106"/>
      <c r="AD78" s="101"/>
      <c r="AE78" s="114"/>
      <c r="AF78" s="112"/>
      <c r="AG78" s="476"/>
      <c r="AH78" s="472"/>
      <c r="AI78" s="472"/>
      <c r="AJ78" s="472"/>
      <c r="AK78" s="472"/>
      <c r="AL78" s="472"/>
      <c r="AM78" s="472"/>
      <c r="AN78" s="472"/>
      <c r="AO78" s="478"/>
      <c r="AP78" s="472"/>
      <c r="AQ78" s="472"/>
      <c r="AR78" s="472"/>
      <c r="AS78" s="472"/>
      <c r="AT78" s="472"/>
      <c r="AU78" s="474"/>
    </row>
    <row r="79" spans="1:47" ht="17.25" customHeight="1">
      <c r="A79" s="522"/>
      <c r="B79" s="472"/>
      <c r="C79" s="485"/>
      <c r="D79" s="108" t="s">
        <v>7</v>
      </c>
      <c r="E79" s="101">
        <v>0</v>
      </c>
      <c r="F79" s="106"/>
      <c r="G79" s="106"/>
      <c r="H79" s="106"/>
      <c r="I79" s="106"/>
      <c r="J79" s="106"/>
      <c r="K79" s="106"/>
      <c r="L79" s="106"/>
      <c r="M79" s="106"/>
      <c r="N79" s="106"/>
      <c r="O79" s="106"/>
      <c r="P79" s="106"/>
      <c r="Q79" s="106"/>
      <c r="R79" s="106"/>
      <c r="S79" s="112"/>
      <c r="T79" s="113"/>
      <c r="U79" s="114"/>
      <c r="V79" s="114"/>
      <c r="W79" s="114"/>
      <c r="X79" s="114"/>
      <c r="Y79" s="114"/>
      <c r="Z79" s="114"/>
      <c r="AA79" s="114"/>
      <c r="AB79" s="114"/>
      <c r="AC79" s="106"/>
      <c r="AD79" s="101"/>
      <c r="AE79" s="114"/>
      <c r="AF79" s="112"/>
      <c r="AG79" s="476"/>
      <c r="AH79" s="472"/>
      <c r="AI79" s="472"/>
      <c r="AJ79" s="472"/>
      <c r="AK79" s="472"/>
      <c r="AL79" s="472"/>
      <c r="AM79" s="472"/>
      <c r="AN79" s="472"/>
      <c r="AO79" s="478"/>
      <c r="AP79" s="472"/>
      <c r="AQ79" s="472"/>
      <c r="AR79" s="472"/>
      <c r="AS79" s="472"/>
      <c r="AT79" s="472"/>
      <c r="AU79" s="474"/>
    </row>
    <row r="80" spans="1:47" ht="17.25" customHeight="1">
      <c r="A80" s="522"/>
      <c r="B80" s="472"/>
      <c r="C80" s="485"/>
      <c r="D80" s="100" t="s">
        <v>85</v>
      </c>
      <c r="E80" s="115">
        <f aca="true" t="shared" si="18" ref="E80:E81">+E76+E78</f>
        <v>23</v>
      </c>
      <c r="F80" s="116"/>
      <c r="G80" s="116"/>
      <c r="H80" s="116"/>
      <c r="I80" s="116"/>
      <c r="J80" s="116"/>
      <c r="K80" s="116"/>
      <c r="L80" s="116"/>
      <c r="M80" s="116"/>
      <c r="N80" s="116"/>
      <c r="O80" s="116"/>
      <c r="P80" s="116"/>
      <c r="Q80" s="116"/>
      <c r="R80" s="116"/>
      <c r="S80" s="117"/>
      <c r="T80" s="118"/>
      <c r="U80" s="119"/>
      <c r="V80" s="119"/>
      <c r="W80" s="119"/>
      <c r="X80" s="119"/>
      <c r="Y80" s="119"/>
      <c r="Z80" s="119"/>
      <c r="AA80" s="119"/>
      <c r="AB80" s="119"/>
      <c r="AC80" s="116"/>
      <c r="AD80" s="120"/>
      <c r="AE80" s="119"/>
      <c r="AF80" s="117"/>
      <c r="AG80" s="476"/>
      <c r="AH80" s="472"/>
      <c r="AI80" s="472"/>
      <c r="AJ80" s="472"/>
      <c r="AK80" s="472"/>
      <c r="AL80" s="472"/>
      <c r="AM80" s="472"/>
      <c r="AN80" s="472"/>
      <c r="AO80" s="478"/>
      <c r="AP80" s="472"/>
      <c r="AQ80" s="472"/>
      <c r="AR80" s="472"/>
      <c r="AS80" s="472"/>
      <c r="AT80" s="472"/>
      <c r="AU80" s="474"/>
    </row>
    <row r="81" spans="1:47" ht="17.25" customHeight="1">
      <c r="A81" s="522"/>
      <c r="B81" s="472"/>
      <c r="C81" s="485"/>
      <c r="D81" s="108" t="s">
        <v>88</v>
      </c>
      <c r="E81" s="115">
        <f t="shared" si="18"/>
        <v>6871407</v>
      </c>
      <c r="F81" s="116"/>
      <c r="G81" s="116"/>
      <c r="H81" s="116"/>
      <c r="I81" s="116"/>
      <c r="J81" s="116"/>
      <c r="K81" s="116"/>
      <c r="L81" s="116"/>
      <c r="M81" s="116"/>
      <c r="N81" s="116"/>
      <c r="O81" s="116"/>
      <c r="P81" s="116"/>
      <c r="Q81" s="116"/>
      <c r="R81" s="116"/>
      <c r="S81" s="117"/>
      <c r="T81" s="118"/>
      <c r="U81" s="119"/>
      <c r="V81" s="119"/>
      <c r="W81" s="119"/>
      <c r="X81" s="119"/>
      <c r="Y81" s="119"/>
      <c r="Z81" s="119"/>
      <c r="AA81" s="119"/>
      <c r="AB81" s="119"/>
      <c r="AC81" s="116"/>
      <c r="AD81" s="120"/>
      <c r="AE81" s="119"/>
      <c r="AF81" s="117"/>
      <c r="AG81" s="477"/>
      <c r="AH81" s="473"/>
      <c r="AI81" s="473"/>
      <c r="AJ81" s="473"/>
      <c r="AK81" s="473"/>
      <c r="AL81" s="473"/>
      <c r="AM81" s="473"/>
      <c r="AN81" s="473"/>
      <c r="AO81" s="478"/>
      <c r="AP81" s="473"/>
      <c r="AQ81" s="473"/>
      <c r="AR81" s="473"/>
      <c r="AS81" s="473"/>
      <c r="AT81" s="473"/>
      <c r="AU81" s="474"/>
    </row>
    <row r="82" spans="1:47" ht="17.25" customHeight="1">
      <c r="A82" s="522"/>
      <c r="B82" s="472"/>
      <c r="C82" s="485" t="s">
        <v>175</v>
      </c>
      <c r="D82" s="100" t="s">
        <v>83</v>
      </c>
      <c r="E82" s="101">
        <f>+VLOOKUP(C82,'FAUNA SILVESTRE'!$B$1:$I$21,8,0)</f>
        <v>29</v>
      </c>
      <c r="F82" s="101"/>
      <c r="G82" s="101"/>
      <c r="H82" s="101"/>
      <c r="I82" s="101"/>
      <c r="J82" s="101"/>
      <c r="K82" s="101"/>
      <c r="L82" s="101"/>
      <c r="M82" s="101"/>
      <c r="N82" s="101"/>
      <c r="O82" s="101"/>
      <c r="P82" s="101"/>
      <c r="Q82" s="101"/>
      <c r="R82" s="102"/>
      <c r="S82" s="103"/>
      <c r="T82" s="104"/>
      <c r="U82" s="105"/>
      <c r="V82" s="105"/>
      <c r="W82" s="105"/>
      <c r="X82" s="105"/>
      <c r="Y82" s="105"/>
      <c r="Z82" s="105"/>
      <c r="AA82" s="105"/>
      <c r="AB82" s="105"/>
      <c r="AC82" s="106"/>
      <c r="AD82" s="107"/>
      <c r="AE82" s="105"/>
      <c r="AF82" s="103"/>
      <c r="AG82" s="475" t="str">
        <f t="shared" si="14"/>
        <v>13-TEUSAQUILLO</v>
      </c>
      <c r="AH82" s="471" t="s">
        <v>234</v>
      </c>
      <c r="AI82" s="471" t="s">
        <v>234</v>
      </c>
      <c r="AJ82" s="471" t="s">
        <v>234</v>
      </c>
      <c r="AK82" s="471" t="s">
        <v>234</v>
      </c>
      <c r="AL82" s="471" t="s">
        <v>234</v>
      </c>
      <c r="AM82" s="471"/>
      <c r="AN82" s="471"/>
      <c r="AO82" s="478"/>
      <c r="AP82" s="471" t="s">
        <v>234</v>
      </c>
      <c r="AQ82" s="471" t="s">
        <v>234</v>
      </c>
      <c r="AR82" s="471" t="s">
        <v>235</v>
      </c>
      <c r="AS82" s="471" t="s">
        <v>236</v>
      </c>
      <c r="AT82" s="471"/>
      <c r="AU82" s="474"/>
    </row>
    <row r="83" spans="1:47" ht="17.25" customHeight="1">
      <c r="A83" s="522"/>
      <c r="B83" s="472"/>
      <c r="C83" s="485"/>
      <c r="D83" s="108" t="s">
        <v>6</v>
      </c>
      <c r="E83" s="101">
        <f>+VLOOKUP(C82,'FAUNA SILVESTRE'!$B$1:$I$21,7,0)</f>
        <v>8659375</v>
      </c>
      <c r="F83" s="101"/>
      <c r="G83" s="101"/>
      <c r="H83" s="101"/>
      <c r="I83" s="101"/>
      <c r="J83" s="101"/>
      <c r="K83" s="101"/>
      <c r="L83" s="101"/>
      <c r="M83" s="101"/>
      <c r="N83" s="101"/>
      <c r="O83" s="101"/>
      <c r="P83" s="101"/>
      <c r="Q83" s="101"/>
      <c r="R83" s="101"/>
      <c r="S83" s="109"/>
      <c r="T83" s="110"/>
      <c r="U83" s="111"/>
      <c r="V83" s="111"/>
      <c r="W83" s="111"/>
      <c r="X83" s="111"/>
      <c r="Y83" s="111"/>
      <c r="Z83" s="111"/>
      <c r="AA83" s="111"/>
      <c r="AB83" s="111"/>
      <c r="AC83" s="101"/>
      <c r="AD83" s="101"/>
      <c r="AE83" s="111"/>
      <c r="AF83" s="109"/>
      <c r="AG83" s="476"/>
      <c r="AH83" s="472"/>
      <c r="AI83" s="472"/>
      <c r="AJ83" s="472"/>
      <c r="AK83" s="472"/>
      <c r="AL83" s="472"/>
      <c r="AM83" s="472"/>
      <c r="AN83" s="472"/>
      <c r="AO83" s="478"/>
      <c r="AP83" s="472"/>
      <c r="AQ83" s="472"/>
      <c r="AR83" s="472"/>
      <c r="AS83" s="472"/>
      <c r="AT83" s="472"/>
      <c r="AU83" s="474"/>
    </row>
    <row r="84" spans="1:47" ht="17.25" customHeight="1">
      <c r="A84" s="522"/>
      <c r="B84" s="472"/>
      <c r="C84" s="485"/>
      <c r="D84" s="100" t="s">
        <v>84</v>
      </c>
      <c r="E84" s="101">
        <v>0</v>
      </c>
      <c r="F84" s="106"/>
      <c r="G84" s="106"/>
      <c r="H84" s="106"/>
      <c r="I84" s="106"/>
      <c r="J84" s="106"/>
      <c r="K84" s="106"/>
      <c r="L84" s="106"/>
      <c r="M84" s="106"/>
      <c r="N84" s="106"/>
      <c r="O84" s="106"/>
      <c r="P84" s="106"/>
      <c r="Q84" s="106"/>
      <c r="R84" s="106"/>
      <c r="S84" s="112"/>
      <c r="T84" s="113"/>
      <c r="U84" s="114"/>
      <c r="V84" s="114"/>
      <c r="W84" s="114"/>
      <c r="X84" s="114"/>
      <c r="Y84" s="114"/>
      <c r="Z84" s="114"/>
      <c r="AA84" s="114"/>
      <c r="AB84" s="114"/>
      <c r="AC84" s="106"/>
      <c r="AD84" s="101"/>
      <c r="AE84" s="114"/>
      <c r="AF84" s="112"/>
      <c r="AG84" s="476"/>
      <c r="AH84" s="472"/>
      <c r="AI84" s="472"/>
      <c r="AJ84" s="472"/>
      <c r="AK84" s="472"/>
      <c r="AL84" s="472"/>
      <c r="AM84" s="472"/>
      <c r="AN84" s="472"/>
      <c r="AO84" s="478"/>
      <c r="AP84" s="472"/>
      <c r="AQ84" s="472"/>
      <c r="AR84" s="472"/>
      <c r="AS84" s="472"/>
      <c r="AT84" s="472"/>
      <c r="AU84" s="474"/>
    </row>
    <row r="85" spans="1:47" ht="17.25" customHeight="1">
      <c r="A85" s="522"/>
      <c r="B85" s="472"/>
      <c r="C85" s="485"/>
      <c r="D85" s="108" t="s">
        <v>7</v>
      </c>
      <c r="E85" s="101">
        <v>0</v>
      </c>
      <c r="F85" s="106"/>
      <c r="G85" s="106"/>
      <c r="H85" s="106"/>
      <c r="I85" s="106"/>
      <c r="J85" s="106"/>
      <c r="K85" s="106"/>
      <c r="L85" s="106"/>
      <c r="M85" s="106"/>
      <c r="N85" s="106"/>
      <c r="O85" s="106"/>
      <c r="P85" s="106"/>
      <c r="Q85" s="106"/>
      <c r="R85" s="106"/>
      <c r="S85" s="112"/>
      <c r="T85" s="113"/>
      <c r="U85" s="114"/>
      <c r="V85" s="114"/>
      <c r="W85" s="114"/>
      <c r="X85" s="114"/>
      <c r="Y85" s="114"/>
      <c r="Z85" s="114"/>
      <c r="AA85" s="114"/>
      <c r="AB85" s="114"/>
      <c r="AC85" s="106"/>
      <c r="AD85" s="101"/>
      <c r="AE85" s="114"/>
      <c r="AF85" s="112"/>
      <c r="AG85" s="476"/>
      <c r="AH85" s="472"/>
      <c r="AI85" s="472"/>
      <c r="AJ85" s="472"/>
      <c r="AK85" s="472"/>
      <c r="AL85" s="472"/>
      <c r="AM85" s="472"/>
      <c r="AN85" s="472"/>
      <c r="AO85" s="478"/>
      <c r="AP85" s="472"/>
      <c r="AQ85" s="472"/>
      <c r="AR85" s="472"/>
      <c r="AS85" s="472"/>
      <c r="AT85" s="472"/>
      <c r="AU85" s="474"/>
    </row>
    <row r="86" spans="1:47" ht="17.25" customHeight="1">
      <c r="A86" s="522"/>
      <c r="B86" s="472"/>
      <c r="C86" s="485"/>
      <c r="D86" s="100" t="s">
        <v>85</v>
      </c>
      <c r="E86" s="115">
        <f aca="true" t="shared" si="19" ref="E86:E87">+E82+E84</f>
        <v>29</v>
      </c>
      <c r="F86" s="116"/>
      <c r="G86" s="116"/>
      <c r="H86" s="116"/>
      <c r="I86" s="116"/>
      <c r="J86" s="116"/>
      <c r="K86" s="116"/>
      <c r="L86" s="116"/>
      <c r="M86" s="116"/>
      <c r="N86" s="116"/>
      <c r="O86" s="116"/>
      <c r="P86" s="116"/>
      <c r="Q86" s="116"/>
      <c r="R86" s="116"/>
      <c r="S86" s="117"/>
      <c r="T86" s="118"/>
      <c r="U86" s="119"/>
      <c r="V86" s="119"/>
      <c r="W86" s="119"/>
      <c r="X86" s="119"/>
      <c r="Y86" s="119"/>
      <c r="Z86" s="119"/>
      <c r="AA86" s="119"/>
      <c r="AB86" s="119"/>
      <c r="AC86" s="116"/>
      <c r="AD86" s="120"/>
      <c r="AE86" s="119"/>
      <c r="AF86" s="117"/>
      <c r="AG86" s="476"/>
      <c r="AH86" s="472"/>
      <c r="AI86" s="472"/>
      <c r="AJ86" s="472"/>
      <c r="AK86" s="472"/>
      <c r="AL86" s="472"/>
      <c r="AM86" s="472"/>
      <c r="AN86" s="472"/>
      <c r="AO86" s="478"/>
      <c r="AP86" s="472"/>
      <c r="AQ86" s="472"/>
      <c r="AR86" s="472"/>
      <c r="AS86" s="472"/>
      <c r="AT86" s="472"/>
      <c r="AU86" s="474"/>
    </row>
    <row r="87" spans="1:47" ht="17.25" customHeight="1">
      <c r="A87" s="522"/>
      <c r="B87" s="472"/>
      <c r="C87" s="485"/>
      <c r="D87" s="108" t="s">
        <v>88</v>
      </c>
      <c r="E87" s="115">
        <f t="shared" si="19"/>
        <v>8659375</v>
      </c>
      <c r="F87" s="116"/>
      <c r="G87" s="116"/>
      <c r="H87" s="116"/>
      <c r="I87" s="116"/>
      <c r="J87" s="116"/>
      <c r="K87" s="116"/>
      <c r="L87" s="116"/>
      <c r="M87" s="116"/>
      <c r="N87" s="116"/>
      <c r="O87" s="116"/>
      <c r="P87" s="116"/>
      <c r="Q87" s="116"/>
      <c r="R87" s="116"/>
      <c r="S87" s="117"/>
      <c r="T87" s="118"/>
      <c r="U87" s="119"/>
      <c r="V87" s="119"/>
      <c r="W87" s="119"/>
      <c r="X87" s="119"/>
      <c r="Y87" s="119"/>
      <c r="Z87" s="119"/>
      <c r="AA87" s="119"/>
      <c r="AB87" s="119"/>
      <c r="AC87" s="116"/>
      <c r="AD87" s="120"/>
      <c r="AE87" s="119"/>
      <c r="AF87" s="117"/>
      <c r="AG87" s="477"/>
      <c r="AH87" s="473"/>
      <c r="AI87" s="473"/>
      <c r="AJ87" s="473"/>
      <c r="AK87" s="473"/>
      <c r="AL87" s="473"/>
      <c r="AM87" s="473"/>
      <c r="AN87" s="473"/>
      <c r="AO87" s="478"/>
      <c r="AP87" s="473"/>
      <c r="AQ87" s="473"/>
      <c r="AR87" s="473"/>
      <c r="AS87" s="473"/>
      <c r="AT87" s="473"/>
      <c r="AU87" s="474"/>
    </row>
    <row r="88" spans="1:47" ht="17.25" customHeight="1">
      <c r="A88" s="522"/>
      <c r="B88" s="472"/>
      <c r="C88" s="485" t="s">
        <v>176</v>
      </c>
      <c r="D88" s="100" t="s">
        <v>83</v>
      </c>
      <c r="E88" s="101">
        <f>+VLOOKUP(C88,'FAUNA SILVESTRE'!$B$1:$I$21,8,0)</f>
        <v>13</v>
      </c>
      <c r="F88" s="101"/>
      <c r="G88" s="101"/>
      <c r="H88" s="101"/>
      <c r="I88" s="101"/>
      <c r="J88" s="101"/>
      <c r="K88" s="101"/>
      <c r="L88" s="101"/>
      <c r="M88" s="101"/>
      <c r="N88" s="101"/>
      <c r="O88" s="101"/>
      <c r="P88" s="101"/>
      <c r="Q88" s="101"/>
      <c r="R88" s="102"/>
      <c r="S88" s="103"/>
      <c r="T88" s="104"/>
      <c r="U88" s="105"/>
      <c r="V88" s="105"/>
      <c r="W88" s="105"/>
      <c r="X88" s="105"/>
      <c r="Y88" s="105"/>
      <c r="Z88" s="105"/>
      <c r="AA88" s="105"/>
      <c r="AB88" s="105"/>
      <c r="AC88" s="106"/>
      <c r="AD88" s="107"/>
      <c r="AE88" s="105"/>
      <c r="AF88" s="103"/>
      <c r="AG88" s="475" t="str">
        <f t="shared" si="14"/>
        <v>14-LOS MARTIRES</v>
      </c>
      <c r="AH88" s="471" t="s">
        <v>234</v>
      </c>
      <c r="AI88" s="471" t="s">
        <v>234</v>
      </c>
      <c r="AJ88" s="471" t="s">
        <v>234</v>
      </c>
      <c r="AK88" s="471" t="s">
        <v>234</v>
      </c>
      <c r="AL88" s="471" t="s">
        <v>234</v>
      </c>
      <c r="AM88" s="471"/>
      <c r="AN88" s="471"/>
      <c r="AO88" s="478"/>
      <c r="AP88" s="471" t="s">
        <v>234</v>
      </c>
      <c r="AQ88" s="471" t="s">
        <v>234</v>
      </c>
      <c r="AR88" s="471" t="s">
        <v>235</v>
      </c>
      <c r="AS88" s="471" t="s">
        <v>236</v>
      </c>
      <c r="AT88" s="471"/>
      <c r="AU88" s="474"/>
    </row>
    <row r="89" spans="1:47" ht="17.25" customHeight="1">
      <c r="A89" s="522"/>
      <c r="B89" s="472"/>
      <c r="C89" s="485"/>
      <c r="D89" s="108" t="s">
        <v>6</v>
      </c>
      <c r="E89" s="101">
        <f>+VLOOKUP(C88,'FAUNA SILVESTRE'!$B$1:$I$21,7,0)</f>
        <v>3786285</v>
      </c>
      <c r="F89" s="101"/>
      <c r="G89" s="101"/>
      <c r="H89" s="101"/>
      <c r="I89" s="101"/>
      <c r="J89" s="101"/>
      <c r="K89" s="101"/>
      <c r="L89" s="101"/>
      <c r="M89" s="101"/>
      <c r="N89" s="101"/>
      <c r="O89" s="101"/>
      <c r="P89" s="101"/>
      <c r="Q89" s="101"/>
      <c r="R89" s="101"/>
      <c r="S89" s="109"/>
      <c r="T89" s="110"/>
      <c r="U89" s="111"/>
      <c r="V89" s="111"/>
      <c r="W89" s="111"/>
      <c r="X89" s="111"/>
      <c r="Y89" s="111"/>
      <c r="Z89" s="111"/>
      <c r="AA89" s="111"/>
      <c r="AB89" s="111"/>
      <c r="AC89" s="101"/>
      <c r="AD89" s="101"/>
      <c r="AE89" s="111"/>
      <c r="AF89" s="109"/>
      <c r="AG89" s="476"/>
      <c r="AH89" s="472"/>
      <c r="AI89" s="472"/>
      <c r="AJ89" s="472"/>
      <c r="AK89" s="472"/>
      <c r="AL89" s="472"/>
      <c r="AM89" s="472"/>
      <c r="AN89" s="472"/>
      <c r="AO89" s="478"/>
      <c r="AP89" s="472"/>
      <c r="AQ89" s="472"/>
      <c r="AR89" s="472"/>
      <c r="AS89" s="472"/>
      <c r="AT89" s="472"/>
      <c r="AU89" s="474"/>
    </row>
    <row r="90" spans="1:47" ht="17.25" customHeight="1">
      <c r="A90" s="522"/>
      <c r="B90" s="472"/>
      <c r="C90" s="485"/>
      <c r="D90" s="100" t="s">
        <v>84</v>
      </c>
      <c r="E90" s="101">
        <v>0</v>
      </c>
      <c r="F90" s="106"/>
      <c r="G90" s="106"/>
      <c r="H90" s="106"/>
      <c r="I90" s="106"/>
      <c r="J90" s="106"/>
      <c r="K90" s="106"/>
      <c r="L90" s="106"/>
      <c r="M90" s="106"/>
      <c r="N90" s="106"/>
      <c r="O90" s="106"/>
      <c r="P90" s="106"/>
      <c r="Q90" s="106"/>
      <c r="R90" s="106"/>
      <c r="S90" s="112"/>
      <c r="T90" s="113"/>
      <c r="U90" s="114"/>
      <c r="V90" s="114"/>
      <c r="W90" s="114"/>
      <c r="X90" s="114"/>
      <c r="Y90" s="114"/>
      <c r="Z90" s="114"/>
      <c r="AA90" s="114"/>
      <c r="AB90" s="114"/>
      <c r="AC90" s="106"/>
      <c r="AD90" s="101"/>
      <c r="AE90" s="114"/>
      <c r="AF90" s="112"/>
      <c r="AG90" s="476"/>
      <c r="AH90" s="472"/>
      <c r="AI90" s="472"/>
      <c r="AJ90" s="472"/>
      <c r="AK90" s="472"/>
      <c r="AL90" s="472"/>
      <c r="AM90" s="472"/>
      <c r="AN90" s="472"/>
      <c r="AO90" s="478"/>
      <c r="AP90" s="472"/>
      <c r="AQ90" s="472"/>
      <c r="AR90" s="472"/>
      <c r="AS90" s="472"/>
      <c r="AT90" s="472"/>
      <c r="AU90" s="474"/>
    </row>
    <row r="91" spans="1:47" ht="17.25" customHeight="1">
      <c r="A91" s="522"/>
      <c r="B91" s="472"/>
      <c r="C91" s="485"/>
      <c r="D91" s="108" t="s">
        <v>7</v>
      </c>
      <c r="E91" s="101">
        <v>0</v>
      </c>
      <c r="F91" s="106"/>
      <c r="G91" s="106"/>
      <c r="H91" s="106"/>
      <c r="I91" s="106"/>
      <c r="J91" s="106"/>
      <c r="K91" s="106"/>
      <c r="L91" s="106"/>
      <c r="M91" s="106"/>
      <c r="N91" s="106"/>
      <c r="O91" s="106"/>
      <c r="P91" s="106"/>
      <c r="Q91" s="106"/>
      <c r="R91" s="106"/>
      <c r="S91" s="112"/>
      <c r="T91" s="113"/>
      <c r="U91" s="114"/>
      <c r="V91" s="114"/>
      <c r="W91" s="114"/>
      <c r="X91" s="114"/>
      <c r="Y91" s="114"/>
      <c r="Z91" s="114"/>
      <c r="AA91" s="114"/>
      <c r="AB91" s="114"/>
      <c r="AC91" s="106"/>
      <c r="AD91" s="101"/>
      <c r="AE91" s="114"/>
      <c r="AF91" s="112"/>
      <c r="AG91" s="476"/>
      <c r="AH91" s="472"/>
      <c r="AI91" s="472"/>
      <c r="AJ91" s="472"/>
      <c r="AK91" s="472"/>
      <c r="AL91" s="472"/>
      <c r="AM91" s="472"/>
      <c r="AN91" s="472"/>
      <c r="AO91" s="478"/>
      <c r="AP91" s="472"/>
      <c r="AQ91" s="472"/>
      <c r="AR91" s="472"/>
      <c r="AS91" s="472"/>
      <c r="AT91" s="472"/>
      <c r="AU91" s="474"/>
    </row>
    <row r="92" spans="1:47" ht="17.25" customHeight="1">
      <c r="A92" s="522"/>
      <c r="B92" s="472"/>
      <c r="C92" s="485"/>
      <c r="D92" s="100" t="s">
        <v>85</v>
      </c>
      <c r="E92" s="115">
        <f aca="true" t="shared" si="20" ref="E92:E93">+E88+E90</f>
        <v>13</v>
      </c>
      <c r="F92" s="116"/>
      <c r="G92" s="116"/>
      <c r="H92" s="116"/>
      <c r="I92" s="116"/>
      <c r="J92" s="116"/>
      <c r="K92" s="116"/>
      <c r="L92" s="116"/>
      <c r="M92" s="116"/>
      <c r="N92" s="116"/>
      <c r="O92" s="116"/>
      <c r="P92" s="116"/>
      <c r="Q92" s="116"/>
      <c r="R92" s="116"/>
      <c r="S92" s="117"/>
      <c r="T92" s="118"/>
      <c r="U92" s="119"/>
      <c r="V92" s="119"/>
      <c r="W92" s="119"/>
      <c r="X92" s="119"/>
      <c r="Y92" s="119"/>
      <c r="Z92" s="119"/>
      <c r="AA92" s="119"/>
      <c r="AB92" s="119"/>
      <c r="AC92" s="116"/>
      <c r="AD92" s="120"/>
      <c r="AE92" s="119"/>
      <c r="AF92" s="117"/>
      <c r="AG92" s="476"/>
      <c r="AH92" s="472"/>
      <c r="AI92" s="472"/>
      <c r="AJ92" s="472"/>
      <c r="AK92" s="472"/>
      <c r="AL92" s="472"/>
      <c r="AM92" s="472"/>
      <c r="AN92" s="472"/>
      <c r="AO92" s="478"/>
      <c r="AP92" s="472"/>
      <c r="AQ92" s="472"/>
      <c r="AR92" s="472"/>
      <c r="AS92" s="472"/>
      <c r="AT92" s="472"/>
      <c r="AU92" s="474"/>
    </row>
    <row r="93" spans="1:47" ht="17.25" customHeight="1">
      <c r="A93" s="522"/>
      <c r="B93" s="472"/>
      <c r="C93" s="485"/>
      <c r="D93" s="108" t="s">
        <v>88</v>
      </c>
      <c r="E93" s="115">
        <f t="shared" si="20"/>
        <v>3786285</v>
      </c>
      <c r="F93" s="116"/>
      <c r="G93" s="116"/>
      <c r="H93" s="116"/>
      <c r="I93" s="116"/>
      <c r="J93" s="116"/>
      <c r="K93" s="116"/>
      <c r="L93" s="116"/>
      <c r="M93" s="116"/>
      <c r="N93" s="116"/>
      <c r="O93" s="116"/>
      <c r="P93" s="116"/>
      <c r="Q93" s="116"/>
      <c r="R93" s="116"/>
      <c r="S93" s="117"/>
      <c r="T93" s="118"/>
      <c r="U93" s="119"/>
      <c r="V93" s="119"/>
      <c r="W93" s="119"/>
      <c r="X93" s="119"/>
      <c r="Y93" s="119"/>
      <c r="Z93" s="119"/>
      <c r="AA93" s="119"/>
      <c r="AB93" s="119"/>
      <c r="AC93" s="116"/>
      <c r="AD93" s="120"/>
      <c r="AE93" s="119"/>
      <c r="AF93" s="117"/>
      <c r="AG93" s="477"/>
      <c r="AH93" s="473"/>
      <c r="AI93" s="473"/>
      <c r="AJ93" s="473"/>
      <c r="AK93" s="473"/>
      <c r="AL93" s="473"/>
      <c r="AM93" s="473"/>
      <c r="AN93" s="473"/>
      <c r="AO93" s="478"/>
      <c r="AP93" s="473"/>
      <c r="AQ93" s="473"/>
      <c r="AR93" s="473"/>
      <c r="AS93" s="473"/>
      <c r="AT93" s="473"/>
      <c r="AU93" s="474"/>
    </row>
    <row r="94" spans="1:47" ht="17.25" customHeight="1">
      <c r="A94" s="522"/>
      <c r="B94" s="472"/>
      <c r="C94" s="485" t="s">
        <v>177</v>
      </c>
      <c r="D94" s="100" t="s">
        <v>83</v>
      </c>
      <c r="E94" s="101">
        <f>+VLOOKUP(C94,'FAUNA SILVESTRE'!$B$1:$I$21,8,0)</f>
        <v>18</v>
      </c>
      <c r="F94" s="101"/>
      <c r="G94" s="101"/>
      <c r="H94" s="101"/>
      <c r="I94" s="101"/>
      <c r="J94" s="101"/>
      <c r="K94" s="101"/>
      <c r="L94" s="101"/>
      <c r="M94" s="101"/>
      <c r="N94" s="101"/>
      <c r="O94" s="101"/>
      <c r="P94" s="101"/>
      <c r="Q94" s="101"/>
      <c r="R94" s="102"/>
      <c r="S94" s="103"/>
      <c r="T94" s="104"/>
      <c r="U94" s="105"/>
      <c r="V94" s="105"/>
      <c r="W94" s="105"/>
      <c r="X94" s="105"/>
      <c r="Y94" s="105"/>
      <c r="Z94" s="105"/>
      <c r="AA94" s="105"/>
      <c r="AB94" s="105"/>
      <c r="AC94" s="106"/>
      <c r="AD94" s="107"/>
      <c r="AE94" s="105"/>
      <c r="AF94" s="103"/>
      <c r="AG94" s="475" t="str">
        <f t="shared" si="14"/>
        <v>15-ANTONIO NARIÑO</v>
      </c>
      <c r="AH94" s="471" t="s">
        <v>234</v>
      </c>
      <c r="AI94" s="471" t="s">
        <v>234</v>
      </c>
      <c r="AJ94" s="471" t="s">
        <v>234</v>
      </c>
      <c r="AK94" s="471" t="s">
        <v>234</v>
      </c>
      <c r="AL94" s="471" t="s">
        <v>234</v>
      </c>
      <c r="AM94" s="471"/>
      <c r="AN94" s="471"/>
      <c r="AO94" s="478"/>
      <c r="AP94" s="471" t="s">
        <v>234</v>
      </c>
      <c r="AQ94" s="471" t="s">
        <v>234</v>
      </c>
      <c r="AR94" s="471" t="s">
        <v>235</v>
      </c>
      <c r="AS94" s="471" t="s">
        <v>236</v>
      </c>
      <c r="AT94" s="471"/>
      <c r="AU94" s="474"/>
    </row>
    <row r="95" spans="1:47" ht="17.25" customHeight="1">
      <c r="A95" s="522"/>
      <c r="B95" s="472"/>
      <c r="C95" s="485"/>
      <c r="D95" s="108" t="s">
        <v>6</v>
      </c>
      <c r="E95" s="101">
        <f>+VLOOKUP(C94,'FAUNA SILVESTRE'!$B$1:$I$21,7,0)</f>
        <v>5539195</v>
      </c>
      <c r="F95" s="101"/>
      <c r="G95" s="101"/>
      <c r="H95" s="101"/>
      <c r="I95" s="101"/>
      <c r="J95" s="101"/>
      <c r="K95" s="101"/>
      <c r="L95" s="101"/>
      <c r="M95" s="101"/>
      <c r="N95" s="101"/>
      <c r="O95" s="101"/>
      <c r="P95" s="101"/>
      <c r="Q95" s="101"/>
      <c r="R95" s="101"/>
      <c r="S95" s="109"/>
      <c r="T95" s="110"/>
      <c r="U95" s="111"/>
      <c r="V95" s="111"/>
      <c r="W95" s="111"/>
      <c r="X95" s="111"/>
      <c r="Y95" s="111"/>
      <c r="Z95" s="111"/>
      <c r="AA95" s="111"/>
      <c r="AB95" s="111"/>
      <c r="AC95" s="101"/>
      <c r="AD95" s="101"/>
      <c r="AE95" s="111"/>
      <c r="AF95" s="109"/>
      <c r="AG95" s="476"/>
      <c r="AH95" s="472"/>
      <c r="AI95" s="472"/>
      <c r="AJ95" s="472"/>
      <c r="AK95" s="472"/>
      <c r="AL95" s="472"/>
      <c r="AM95" s="472"/>
      <c r="AN95" s="472"/>
      <c r="AO95" s="478"/>
      <c r="AP95" s="472"/>
      <c r="AQ95" s="472"/>
      <c r="AR95" s="472"/>
      <c r="AS95" s="472"/>
      <c r="AT95" s="472"/>
      <c r="AU95" s="474"/>
    </row>
    <row r="96" spans="1:47" ht="17.25" customHeight="1">
      <c r="A96" s="522"/>
      <c r="B96" s="472"/>
      <c r="C96" s="485"/>
      <c r="D96" s="100" t="s">
        <v>84</v>
      </c>
      <c r="E96" s="101">
        <v>0</v>
      </c>
      <c r="F96" s="106"/>
      <c r="G96" s="106"/>
      <c r="H96" s="106"/>
      <c r="I96" s="106"/>
      <c r="J96" s="106"/>
      <c r="K96" s="106"/>
      <c r="L96" s="106"/>
      <c r="M96" s="106"/>
      <c r="N96" s="106"/>
      <c r="O96" s="106"/>
      <c r="P96" s="106"/>
      <c r="Q96" s="106"/>
      <c r="R96" s="106"/>
      <c r="S96" s="112"/>
      <c r="T96" s="113"/>
      <c r="U96" s="114"/>
      <c r="V96" s="114"/>
      <c r="W96" s="114"/>
      <c r="X96" s="114"/>
      <c r="Y96" s="114"/>
      <c r="Z96" s="114"/>
      <c r="AA96" s="114"/>
      <c r="AB96" s="114"/>
      <c r="AC96" s="106"/>
      <c r="AD96" s="101"/>
      <c r="AE96" s="114"/>
      <c r="AF96" s="112"/>
      <c r="AG96" s="476"/>
      <c r="AH96" s="472"/>
      <c r="AI96" s="472"/>
      <c r="AJ96" s="472"/>
      <c r="AK96" s="472"/>
      <c r="AL96" s="472"/>
      <c r="AM96" s="472"/>
      <c r="AN96" s="472"/>
      <c r="AO96" s="478"/>
      <c r="AP96" s="472"/>
      <c r="AQ96" s="472"/>
      <c r="AR96" s="472"/>
      <c r="AS96" s="472"/>
      <c r="AT96" s="472"/>
      <c r="AU96" s="474"/>
    </row>
    <row r="97" spans="1:47" ht="17.25" customHeight="1">
      <c r="A97" s="522"/>
      <c r="B97" s="472"/>
      <c r="C97" s="485"/>
      <c r="D97" s="108" t="s">
        <v>7</v>
      </c>
      <c r="E97" s="101">
        <v>0</v>
      </c>
      <c r="F97" s="106"/>
      <c r="G97" s="106"/>
      <c r="H97" s="106"/>
      <c r="I97" s="106"/>
      <c r="J97" s="106"/>
      <c r="K97" s="106"/>
      <c r="L97" s="106"/>
      <c r="M97" s="106"/>
      <c r="N97" s="106"/>
      <c r="O97" s="106"/>
      <c r="P97" s="106"/>
      <c r="Q97" s="106"/>
      <c r="R97" s="106"/>
      <c r="S97" s="112"/>
      <c r="T97" s="113"/>
      <c r="U97" s="114"/>
      <c r="V97" s="114"/>
      <c r="W97" s="114"/>
      <c r="X97" s="114"/>
      <c r="Y97" s="114"/>
      <c r="Z97" s="114"/>
      <c r="AA97" s="114"/>
      <c r="AB97" s="114"/>
      <c r="AC97" s="106"/>
      <c r="AD97" s="101"/>
      <c r="AE97" s="114"/>
      <c r="AF97" s="112"/>
      <c r="AG97" s="476"/>
      <c r="AH97" s="472"/>
      <c r="AI97" s="472"/>
      <c r="AJ97" s="472"/>
      <c r="AK97" s="472"/>
      <c r="AL97" s="472"/>
      <c r="AM97" s="472"/>
      <c r="AN97" s="472"/>
      <c r="AO97" s="478"/>
      <c r="AP97" s="472"/>
      <c r="AQ97" s="472"/>
      <c r="AR97" s="472"/>
      <c r="AS97" s="472"/>
      <c r="AT97" s="472"/>
      <c r="AU97" s="474"/>
    </row>
    <row r="98" spans="1:47" ht="17.25" customHeight="1">
      <c r="A98" s="522"/>
      <c r="B98" s="472"/>
      <c r="C98" s="485"/>
      <c r="D98" s="100" t="s">
        <v>85</v>
      </c>
      <c r="E98" s="115">
        <f aca="true" t="shared" si="21" ref="E98:E99">+E94+E96</f>
        <v>18</v>
      </c>
      <c r="F98" s="116"/>
      <c r="G98" s="116"/>
      <c r="H98" s="116"/>
      <c r="I98" s="116"/>
      <c r="J98" s="116"/>
      <c r="K98" s="116"/>
      <c r="L98" s="116"/>
      <c r="M98" s="116"/>
      <c r="N98" s="116"/>
      <c r="O98" s="116"/>
      <c r="P98" s="116"/>
      <c r="Q98" s="116"/>
      <c r="R98" s="116"/>
      <c r="S98" s="117"/>
      <c r="T98" s="118"/>
      <c r="U98" s="119"/>
      <c r="V98" s="119"/>
      <c r="W98" s="119"/>
      <c r="X98" s="119"/>
      <c r="Y98" s="119"/>
      <c r="Z98" s="119"/>
      <c r="AA98" s="119"/>
      <c r="AB98" s="119"/>
      <c r="AC98" s="116"/>
      <c r="AD98" s="120"/>
      <c r="AE98" s="119"/>
      <c r="AF98" s="117"/>
      <c r="AG98" s="476"/>
      <c r="AH98" s="472"/>
      <c r="AI98" s="472"/>
      <c r="AJ98" s="472"/>
      <c r="AK98" s="472"/>
      <c r="AL98" s="472"/>
      <c r="AM98" s="472"/>
      <c r="AN98" s="472"/>
      <c r="AO98" s="478"/>
      <c r="AP98" s="472"/>
      <c r="AQ98" s="472"/>
      <c r="AR98" s="472"/>
      <c r="AS98" s="472"/>
      <c r="AT98" s="472"/>
      <c r="AU98" s="474"/>
    </row>
    <row r="99" spans="1:47" ht="17.25" customHeight="1">
      <c r="A99" s="522"/>
      <c r="B99" s="472"/>
      <c r="C99" s="485"/>
      <c r="D99" s="108" t="s">
        <v>88</v>
      </c>
      <c r="E99" s="115">
        <f t="shared" si="21"/>
        <v>5539195</v>
      </c>
      <c r="F99" s="116"/>
      <c r="G99" s="116"/>
      <c r="H99" s="116"/>
      <c r="I99" s="116"/>
      <c r="J99" s="116"/>
      <c r="K99" s="116"/>
      <c r="L99" s="116"/>
      <c r="M99" s="116"/>
      <c r="N99" s="116"/>
      <c r="O99" s="116"/>
      <c r="P99" s="116"/>
      <c r="Q99" s="116"/>
      <c r="R99" s="116"/>
      <c r="S99" s="117"/>
      <c r="T99" s="118"/>
      <c r="U99" s="119"/>
      <c r="V99" s="119"/>
      <c r="W99" s="119"/>
      <c r="X99" s="119"/>
      <c r="Y99" s="119"/>
      <c r="Z99" s="119"/>
      <c r="AA99" s="119"/>
      <c r="AB99" s="119"/>
      <c r="AC99" s="116"/>
      <c r="AD99" s="120"/>
      <c r="AE99" s="119"/>
      <c r="AF99" s="117"/>
      <c r="AG99" s="477"/>
      <c r="AH99" s="473"/>
      <c r="AI99" s="473"/>
      <c r="AJ99" s="473"/>
      <c r="AK99" s="473"/>
      <c r="AL99" s="473"/>
      <c r="AM99" s="473"/>
      <c r="AN99" s="473"/>
      <c r="AO99" s="478"/>
      <c r="AP99" s="473"/>
      <c r="AQ99" s="473"/>
      <c r="AR99" s="473"/>
      <c r="AS99" s="473"/>
      <c r="AT99" s="473"/>
      <c r="AU99" s="474"/>
    </row>
    <row r="100" spans="1:47" ht="17.25" customHeight="1">
      <c r="A100" s="522"/>
      <c r="B100" s="472"/>
      <c r="C100" s="485" t="s">
        <v>178</v>
      </c>
      <c r="D100" s="100" t="s">
        <v>83</v>
      </c>
      <c r="E100" s="101">
        <f>+VLOOKUP(C100,'FAUNA SILVESTRE'!$B$1:$I$21,8,0)</f>
        <v>59</v>
      </c>
      <c r="F100" s="101"/>
      <c r="G100" s="101"/>
      <c r="H100" s="101"/>
      <c r="I100" s="101"/>
      <c r="J100" s="101"/>
      <c r="K100" s="101"/>
      <c r="L100" s="101"/>
      <c r="M100" s="101"/>
      <c r="N100" s="101"/>
      <c r="O100" s="101"/>
      <c r="P100" s="101"/>
      <c r="Q100" s="101"/>
      <c r="R100" s="102"/>
      <c r="S100" s="103"/>
      <c r="T100" s="104"/>
      <c r="U100" s="105"/>
      <c r="V100" s="105"/>
      <c r="W100" s="105"/>
      <c r="X100" s="105"/>
      <c r="Y100" s="105"/>
      <c r="Z100" s="105"/>
      <c r="AA100" s="105"/>
      <c r="AB100" s="105"/>
      <c r="AC100" s="106"/>
      <c r="AD100" s="107"/>
      <c r="AE100" s="105"/>
      <c r="AF100" s="103"/>
      <c r="AG100" s="475" t="str">
        <f t="shared" si="14"/>
        <v>16-PUENTE ARANDA</v>
      </c>
      <c r="AH100" s="471" t="s">
        <v>234</v>
      </c>
      <c r="AI100" s="471" t="s">
        <v>234</v>
      </c>
      <c r="AJ100" s="471" t="s">
        <v>234</v>
      </c>
      <c r="AK100" s="471" t="s">
        <v>234</v>
      </c>
      <c r="AL100" s="471" t="s">
        <v>234</v>
      </c>
      <c r="AM100" s="471"/>
      <c r="AN100" s="471"/>
      <c r="AO100" s="478"/>
      <c r="AP100" s="471" t="s">
        <v>234</v>
      </c>
      <c r="AQ100" s="471" t="s">
        <v>234</v>
      </c>
      <c r="AR100" s="471" t="s">
        <v>235</v>
      </c>
      <c r="AS100" s="471" t="s">
        <v>236</v>
      </c>
      <c r="AT100" s="471"/>
      <c r="AU100" s="474"/>
    </row>
    <row r="101" spans="1:47" ht="17.25" customHeight="1">
      <c r="A101" s="522"/>
      <c r="B101" s="472"/>
      <c r="C101" s="485"/>
      <c r="D101" s="108" t="s">
        <v>6</v>
      </c>
      <c r="E101" s="101">
        <f>+VLOOKUP(C100,'FAUNA SILVESTRE'!$B$1:$I$21,7,0)</f>
        <v>17599215</v>
      </c>
      <c r="F101" s="101"/>
      <c r="G101" s="101"/>
      <c r="H101" s="101"/>
      <c r="I101" s="101"/>
      <c r="J101" s="101"/>
      <c r="K101" s="101"/>
      <c r="L101" s="101"/>
      <c r="M101" s="101"/>
      <c r="N101" s="101"/>
      <c r="O101" s="101"/>
      <c r="P101" s="101"/>
      <c r="Q101" s="101"/>
      <c r="R101" s="101"/>
      <c r="S101" s="109"/>
      <c r="T101" s="110"/>
      <c r="U101" s="111"/>
      <c r="V101" s="111"/>
      <c r="W101" s="111"/>
      <c r="X101" s="111"/>
      <c r="Y101" s="111"/>
      <c r="Z101" s="111"/>
      <c r="AA101" s="111"/>
      <c r="AB101" s="111"/>
      <c r="AC101" s="101"/>
      <c r="AD101" s="101"/>
      <c r="AE101" s="111"/>
      <c r="AF101" s="109"/>
      <c r="AG101" s="476"/>
      <c r="AH101" s="472"/>
      <c r="AI101" s="472"/>
      <c r="AJ101" s="472"/>
      <c r="AK101" s="472"/>
      <c r="AL101" s="472"/>
      <c r="AM101" s="472"/>
      <c r="AN101" s="472"/>
      <c r="AO101" s="478"/>
      <c r="AP101" s="472"/>
      <c r="AQ101" s="472"/>
      <c r="AR101" s="472"/>
      <c r="AS101" s="472"/>
      <c r="AT101" s="472"/>
      <c r="AU101" s="474"/>
    </row>
    <row r="102" spans="1:47" ht="17.25" customHeight="1">
      <c r="A102" s="522"/>
      <c r="B102" s="472"/>
      <c r="C102" s="485"/>
      <c r="D102" s="100" t="s">
        <v>84</v>
      </c>
      <c r="E102" s="101">
        <v>0</v>
      </c>
      <c r="F102" s="106"/>
      <c r="G102" s="106"/>
      <c r="H102" s="106"/>
      <c r="I102" s="106"/>
      <c r="J102" s="106"/>
      <c r="K102" s="106"/>
      <c r="L102" s="106"/>
      <c r="M102" s="106"/>
      <c r="N102" s="106"/>
      <c r="O102" s="106"/>
      <c r="P102" s="106"/>
      <c r="Q102" s="106"/>
      <c r="R102" s="106"/>
      <c r="S102" s="112"/>
      <c r="T102" s="113"/>
      <c r="U102" s="114"/>
      <c r="V102" s="114"/>
      <c r="W102" s="114"/>
      <c r="X102" s="114"/>
      <c r="Y102" s="114"/>
      <c r="Z102" s="114"/>
      <c r="AA102" s="114"/>
      <c r="AB102" s="114"/>
      <c r="AC102" s="106"/>
      <c r="AD102" s="101"/>
      <c r="AE102" s="114"/>
      <c r="AF102" s="112"/>
      <c r="AG102" s="476"/>
      <c r="AH102" s="472"/>
      <c r="AI102" s="472"/>
      <c r="AJ102" s="472"/>
      <c r="AK102" s="472"/>
      <c r="AL102" s="472"/>
      <c r="AM102" s="472"/>
      <c r="AN102" s="472"/>
      <c r="AO102" s="478"/>
      <c r="AP102" s="472"/>
      <c r="AQ102" s="472"/>
      <c r="AR102" s="472"/>
      <c r="AS102" s="472"/>
      <c r="AT102" s="472"/>
      <c r="AU102" s="474"/>
    </row>
    <row r="103" spans="1:47" ht="17.25" customHeight="1">
      <c r="A103" s="522"/>
      <c r="B103" s="472"/>
      <c r="C103" s="485"/>
      <c r="D103" s="108" t="s">
        <v>7</v>
      </c>
      <c r="E103" s="101">
        <v>0</v>
      </c>
      <c r="F103" s="106"/>
      <c r="G103" s="106"/>
      <c r="H103" s="106"/>
      <c r="I103" s="106"/>
      <c r="J103" s="106"/>
      <c r="K103" s="106"/>
      <c r="L103" s="106"/>
      <c r="M103" s="106"/>
      <c r="N103" s="106"/>
      <c r="O103" s="106"/>
      <c r="P103" s="106"/>
      <c r="Q103" s="106"/>
      <c r="R103" s="106"/>
      <c r="S103" s="112"/>
      <c r="T103" s="113"/>
      <c r="U103" s="114"/>
      <c r="V103" s="114"/>
      <c r="W103" s="114"/>
      <c r="X103" s="114"/>
      <c r="Y103" s="114"/>
      <c r="Z103" s="114"/>
      <c r="AA103" s="114"/>
      <c r="AB103" s="114"/>
      <c r="AC103" s="106"/>
      <c r="AD103" s="101"/>
      <c r="AE103" s="114"/>
      <c r="AF103" s="112"/>
      <c r="AG103" s="476"/>
      <c r="AH103" s="472"/>
      <c r="AI103" s="472"/>
      <c r="AJ103" s="472"/>
      <c r="AK103" s="472"/>
      <c r="AL103" s="472"/>
      <c r="AM103" s="472"/>
      <c r="AN103" s="472"/>
      <c r="AO103" s="478"/>
      <c r="AP103" s="472"/>
      <c r="AQ103" s="472"/>
      <c r="AR103" s="472"/>
      <c r="AS103" s="472"/>
      <c r="AT103" s="472"/>
      <c r="AU103" s="474"/>
    </row>
    <row r="104" spans="1:47" ht="17.25" customHeight="1">
      <c r="A104" s="522"/>
      <c r="B104" s="472"/>
      <c r="C104" s="485"/>
      <c r="D104" s="100" t="s">
        <v>85</v>
      </c>
      <c r="E104" s="115">
        <f aca="true" t="shared" si="22" ref="E104:E105">+E100+E102</f>
        <v>59</v>
      </c>
      <c r="F104" s="116"/>
      <c r="G104" s="116"/>
      <c r="H104" s="116"/>
      <c r="I104" s="116"/>
      <c r="J104" s="116"/>
      <c r="K104" s="116"/>
      <c r="L104" s="116"/>
      <c r="M104" s="116"/>
      <c r="N104" s="116"/>
      <c r="O104" s="116"/>
      <c r="P104" s="116"/>
      <c r="Q104" s="116"/>
      <c r="R104" s="116"/>
      <c r="S104" s="117"/>
      <c r="T104" s="118"/>
      <c r="U104" s="119"/>
      <c r="V104" s="119"/>
      <c r="W104" s="119"/>
      <c r="X104" s="119"/>
      <c r="Y104" s="119"/>
      <c r="Z104" s="119"/>
      <c r="AA104" s="119"/>
      <c r="AB104" s="119"/>
      <c r="AC104" s="116"/>
      <c r="AD104" s="120"/>
      <c r="AE104" s="119"/>
      <c r="AF104" s="117"/>
      <c r="AG104" s="476"/>
      <c r="AH104" s="472"/>
      <c r="AI104" s="472"/>
      <c r="AJ104" s="472"/>
      <c r="AK104" s="472"/>
      <c r="AL104" s="472"/>
      <c r="AM104" s="472"/>
      <c r="AN104" s="472"/>
      <c r="AO104" s="478"/>
      <c r="AP104" s="472"/>
      <c r="AQ104" s="472"/>
      <c r="AR104" s="472"/>
      <c r="AS104" s="472"/>
      <c r="AT104" s="472"/>
      <c r="AU104" s="474"/>
    </row>
    <row r="105" spans="1:47" ht="17.25" customHeight="1">
      <c r="A105" s="522"/>
      <c r="B105" s="472"/>
      <c r="C105" s="485"/>
      <c r="D105" s="108" t="s">
        <v>88</v>
      </c>
      <c r="E105" s="115">
        <f t="shared" si="22"/>
        <v>17599215</v>
      </c>
      <c r="F105" s="116"/>
      <c r="G105" s="116"/>
      <c r="H105" s="116"/>
      <c r="I105" s="116"/>
      <c r="J105" s="116"/>
      <c r="K105" s="116"/>
      <c r="L105" s="116"/>
      <c r="M105" s="116"/>
      <c r="N105" s="116"/>
      <c r="O105" s="116"/>
      <c r="P105" s="116"/>
      <c r="Q105" s="116"/>
      <c r="R105" s="116"/>
      <c r="S105" s="117"/>
      <c r="T105" s="118"/>
      <c r="U105" s="119"/>
      <c r="V105" s="119"/>
      <c r="W105" s="119"/>
      <c r="X105" s="119"/>
      <c r="Y105" s="119"/>
      <c r="Z105" s="119"/>
      <c r="AA105" s="119"/>
      <c r="AB105" s="119"/>
      <c r="AC105" s="116"/>
      <c r="AD105" s="120"/>
      <c r="AE105" s="119"/>
      <c r="AF105" s="117"/>
      <c r="AG105" s="477"/>
      <c r="AH105" s="473"/>
      <c r="AI105" s="473"/>
      <c r="AJ105" s="473"/>
      <c r="AK105" s="473"/>
      <c r="AL105" s="473"/>
      <c r="AM105" s="473"/>
      <c r="AN105" s="473"/>
      <c r="AO105" s="478"/>
      <c r="AP105" s="473"/>
      <c r="AQ105" s="473"/>
      <c r="AR105" s="473"/>
      <c r="AS105" s="473"/>
      <c r="AT105" s="473"/>
      <c r="AU105" s="474"/>
    </row>
    <row r="106" spans="1:47" ht="17.25" customHeight="1">
      <c r="A106" s="522"/>
      <c r="B106" s="472"/>
      <c r="C106" s="485" t="s">
        <v>179</v>
      </c>
      <c r="D106" s="100" t="s">
        <v>83</v>
      </c>
      <c r="E106" s="101">
        <f>+VLOOKUP(C106,'FAUNA SILVESTRE'!$B$1:$I$21,8,0)</f>
        <v>10</v>
      </c>
      <c r="F106" s="101"/>
      <c r="G106" s="101"/>
      <c r="H106" s="101"/>
      <c r="I106" s="101"/>
      <c r="J106" s="101"/>
      <c r="K106" s="101"/>
      <c r="L106" s="101"/>
      <c r="M106" s="101"/>
      <c r="N106" s="101"/>
      <c r="O106" s="101"/>
      <c r="P106" s="101"/>
      <c r="Q106" s="101"/>
      <c r="R106" s="102"/>
      <c r="S106" s="103"/>
      <c r="T106" s="104"/>
      <c r="U106" s="105"/>
      <c r="V106" s="105"/>
      <c r="W106" s="105"/>
      <c r="X106" s="105"/>
      <c r="Y106" s="105"/>
      <c r="Z106" s="105"/>
      <c r="AA106" s="105"/>
      <c r="AB106" s="105"/>
      <c r="AC106" s="106"/>
      <c r="AD106" s="107"/>
      <c r="AE106" s="105"/>
      <c r="AF106" s="103"/>
      <c r="AG106" s="475" t="str">
        <f t="shared" si="14"/>
        <v>17-CANDELARIA</v>
      </c>
      <c r="AH106" s="471" t="s">
        <v>234</v>
      </c>
      <c r="AI106" s="471" t="s">
        <v>234</v>
      </c>
      <c r="AJ106" s="471" t="s">
        <v>234</v>
      </c>
      <c r="AK106" s="471" t="s">
        <v>234</v>
      </c>
      <c r="AL106" s="471" t="s">
        <v>234</v>
      </c>
      <c r="AM106" s="471"/>
      <c r="AN106" s="471"/>
      <c r="AO106" s="478"/>
      <c r="AP106" s="471" t="s">
        <v>234</v>
      </c>
      <c r="AQ106" s="471" t="s">
        <v>234</v>
      </c>
      <c r="AR106" s="471" t="s">
        <v>235</v>
      </c>
      <c r="AS106" s="471" t="s">
        <v>236</v>
      </c>
      <c r="AT106" s="471"/>
      <c r="AU106" s="474"/>
    </row>
    <row r="107" spans="1:47" ht="17.25" customHeight="1">
      <c r="A107" s="522"/>
      <c r="B107" s="472"/>
      <c r="C107" s="485"/>
      <c r="D107" s="108" t="s">
        <v>6</v>
      </c>
      <c r="E107" s="101">
        <f>+VLOOKUP(C106,'FAUNA SILVESTRE'!$B$1:$I$21,7,0)</f>
        <v>2944889</v>
      </c>
      <c r="F107" s="101"/>
      <c r="G107" s="101"/>
      <c r="H107" s="101"/>
      <c r="I107" s="101"/>
      <c r="J107" s="101"/>
      <c r="K107" s="101"/>
      <c r="L107" s="101"/>
      <c r="M107" s="101"/>
      <c r="N107" s="101"/>
      <c r="O107" s="101"/>
      <c r="P107" s="101"/>
      <c r="Q107" s="101"/>
      <c r="R107" s="101"/>
      <c r="S107" s="109"/>
      <c r="T107" s="110"/>
      <c r="U107" s="111"/>
      <c r="V107" s="111"/>
      <c r="W107" s="111"/>
      <c r="X107" s="111"/>
      <c r="Y107" s="111"/>
      <c r="Z107" s="111"/>
      <c r="AA107" s="111"/>
      <c r="AB107" s="111"/>
      <c r="AC107" s="101"/>
      <c r="AD107" s="101"/>
      <c r="AE107" s="111"/>
      <c r="AF107" s="109"/>
      <c r="AG107" s="476"/>
      <c r="AH107" s="472"/>
      <c r="AI107" s="472"/>
      <c r="AJ107" s="472"/>
      <c r="AK107" s="472"/>
      <c r="AL107" s="472"/>
      <c r="AM107" s="472"/>
      <c r="AN107" s="472"/>
      <c r="AO107" s="478"/>
      <c r="AP107" s="472"/>
      <c r="AQ107" s="472"/>
      <c r="AR107" s="472"/>
      <c r="AS107" s="472"/>
      <c r="AT107" s="472"/>
      <c r="AU107" s="474"/>
    </row>
    <row r="108" spans="1:47" ht="17.25" customHeight="1">
      <c r="A108" s="522"/>
      <c r="B108" s="472"/>
      <c r="C108" s="485"/>
      <c r="D108" s="100" t="s">
        <v>84</v>
      </c>
      <c r="E108" s="101">
        <v>0</v>
      </c>
      <c r="F108" s="106"/>
      <c r="G108" s="106"/>
      <c r="H108" s="106"/>
      <c r="I108" s="106"/>
      <c r="J108" s="106"/>
      <c r="K108" s="106"/>
      <c r="L108" s="106"/>
      <c r="M108" s="106"/>
      <c r="N108" s="106"/>
      <c r="O108" s="106"/>
      <c r="P108" s="106"/>
      <c r="Q108" s="106"/>
      <c r="R108" s="106"/>
      <c r="S108" s="112"/>
      <c r="T108" s="113"/>
      <c r="U108" s="114"/>
      <c r="V108" s="114"/>
      <c r="W108" s="114"/>
      <c r="X108" s="114"/>
      <c r="Y108" s="114"/>
      <c r="Z108" s="114"/>
      <c r="AA108" s="114"/>
      <c r="AB108" s="114"/>
      <c r="AC108" s="106"/>
      <c r="AD108" s="101"/>
      <c r="AE108" s="114"/>
      <c r="AF108" s="112"/>
      <c r="AG108" s="476"/>
      <c r="AH108" s="472"/>
      <c r="AI108" s="472"/>
      <c r="AJ108" s="472"/>
      <c r="AK108" s="472"/>
      <c r="AL108" s="472"/>
      <c r="AM108" s="472"/>
      <c r="AN108" s="472"/>
      <c r="AO108" s="478"/>
      <c r="AP108" s="472"/>
      <c r="AQ108" s="472"/>
      <c r="AR108" s="472"/>
      <c r="AS108" s="472"/>
      <c r="AT108" s="472"/>
      <c r="AU108" s="474"/>
    </row>
    <row r="109" spans="1:47" ht="17.25" customHeight="1">
      <c r="A109" s="522"/>
      <c r="B109" s="472"/>
      <c r="C109" s="485"/>
      <c r="D109" s="108" t="s">
        <v>7</v>
      </c>
      <c r="E109" s="101">
        <v>0</v>
      </c>
      <c r="F109" s="106"/>
      <c r="G109" s="106"/>
      <c r="H109" s="106"/>
      <c r="I109" s="106"/>
      <c r="J109" s="106"/>
      <c r="K109" s="106"/>
      <c r="L109" s="106"/>
      <c r="M109" s="106"/>
      <c r="N109" s="106"/>
      <c r="O109" s="106"/>
      <c r="P109" s="106"/>
      <c r="Q109" s="106"/>
      <c r="R109" s="106"/>
      <c r="S109" s="112"/>
      <c r="T109" s="113"/>
      <c r="U109" s="114"/>
      <c r="V109" s="114"/>
      <c r="W109" s="114"/>
      <c r="X109" s="114"/>
      <c r="Y109" s="114"/>
      <c r="Z109" s="114"/>
      <c r="AA109" s="114"/>
      <c r="AB109" s="114"/>
      <c r="AC109" s="106"/>
      <c r="AD109" s="101"/>
      <c r="AE109" s="114"/>
      <c r="AF109" s="112"/>
      <c r="AG109" s="476"/>
      <c r="AH109" s="472"/>
      <c r="AI109" s="472"/>
      <c r="AJ109" s="472"/>
      <c r="AK109" s="472"/>
      <c r="AL109" s="472"/>
      <c r="AM109" s="472"/>
      <c r="AN109" s="472"/>
      <c r="AO109" s="478"/>
      <c r="AP109" s="472"/>
      <c r="AQ109" s="472"/>
      <c r="AR109" s="472"/>
      <c r="AS109" s="472"/>
      <c r="AT109" s="472"/>
      <c r="AU109" s="474"/>
    </row>
    <row r="110" spans="1:47" ht="17.25" customHeight="1">
      <c r="A110" s="522"/>
      <c r="B110" s="472"/>
      <c r="C110" s="485"/>
      <c r="D110" s="100" t="s">
        <v>85</v>
      </c>
      <c r="E110" s="115">
        <f aca="true" t="shared" si="23" ref="E110:E111">+E106+E108</f>
        <v>10</v>
      </c>
      <c r="F110" s="116"/>
      <c r="G110" s="116"/>
      <c r="H110" s="116"/>
      <c r="I110" s="116"/>
      <c r="J110" s="116"/>
      <c r="K110" s="116"/>
      <c r="L110" s="116"/>
      <c r="M110" s="116"/>
      <c r="N110" s="116"/>
      <c r="O110" s="116"/>
      <c r="P110" s="116"/>
      <c r="Q110" s="116"/>
      <c r="R110" s="116"/>
      <c r="S110" s="117"/>
      <c r="T110" s="118"/>
      <c r="U110" s="119"/>
      <c r="V110" s="119"/>
      <c r="W110" s="119"/>
      <c r="X110" s="119"/>
      <c r="Y110" s="119"/>
      <c r="Z110" s="119"/>
      <c r="AA110" s="119"/>
      <c r="AB110" s="119"/>
      <c r="AC110" s="116"/>
      <c r="AD110" s="120"/>
      <c r="AE110" s="119"/>
      <c r="AF110" s="117"/>
      <c r="AG110" s="476"/>
      <c r="AH110" s="472"/>
      <c r="AI110" s="472"/>
      <c r="AJ110" s="472"/>
      <c r="AK110" s="472"/>
      <c r="AL110" s="472"/>
      <c r="AM110" s="472"/>
      <c r="AN110" s="472"/>
      <c r="AO110" s="478"/>
      <c r="AP110" s="472"/>
      <c r="AQ110" s="472"/>
      <c r="AR110" s="472"/>
      <c r="AS110" s="472"/>
      <c r="AT110" s="472"/>
      <c r="AU110" s="474"/>
    </row>
    <row r="111" spans="1:47" ht="17.25" customHeight="1">
      <c r="A111" s="522"/>
      <c r="B111" s="472"/>
      <c r="C111" s="485"/>
      <c r="D111" s="108" t="s">
        <v>88</v>
      </c>
      <c r="E111" s="115">
        <f t="shared" si="23"/>
        <v>2944889</v>
      </c>
      <c r="F111" s="116"/>
      <c r="G111" s="116"/>
      <c r="H111" s="116"/>
      <c r="I111" s="116"/>
      <c r="J111" s="116"/>
      <c r="K111" s="116"/>
      <c r="L111" s="116"/>
      <c r="M111" s="116"/>
      <c r="N111" s="116"/>
      <c r="O111" s="116"/>
      <c r="P111" s="116"/>
      <c r="Q111" s="116"/>
      <c r="R111" s="116"/>
      <c r="S111" s="117"/>
      <c r="T111" s="118"/>
      <c r="U111" s="119"/>
      <c r="V111" s="119"/>
      <c r="W111" s="119"/>
      <c r="X111" s="119"/>
      <c r="Y111" s="119"/>
      <c r="Z111" s="119"/>
      <c r="AA111" s="119"/>
      <c r="AB111" s="119"/>
      <c r="AC111" s="116"/>
      <c r="AD111" s="120"/>
      <c r="AE111" s="119"/>
      <c r="AF111" s="117"/>
      <c r="AG111" s="477"/>
      <c r="AH111" s="473"/>
      <c r="AI111" s="473"/>
      <c r="AJ111" s="473"/>
      <c r="AK111" s="473"/>
      <c r="AL111" s="473"/>
      <c r="AM111" s="473"/>
      <c r="AN111" s="473"/>
      <c r="AO111" s="478"/>
      <c r="AP111" s="473"/>
      <c r="AQ111" s="473"/>
      <c r="AR111" s="473"/>
      <c r="AS111" s="473"/>
      <c r="AT111" s="473"/>
      <c r="AU111" s="474"/>
    </row>
    <row r="112" spans="1:47" ht="17.25" customHeight="1">
      <c r="A112" s="522"/>
      <c r="B112" s="472"/>
      <c r="C112" s="485" t="s">
        <v>180</v>
      </c>
      <c r="D112" s="100" t="s">
        <v>83</v>
      </c>
      <c r="E112" s="101">
        <f>+VLOOKUP(C112,'FAUNA SILVESTRE'!$B$1:$I$21,8,0)</f>
        <v>24</v>
      </c>
      <c r="F112" s="101"/>
      <c r="G112" s="101"/>
      <c r="H112" s="101"/>
      <c r="I112" s="101"/>
      <c r="J112" s="101"/>
      <c r="K112" s="101"/>
      <c r="L112" s="101"/>
      <c r="M112" s="101"/>
      <c r="N112" s="101"/>
      <c r="O112" s="101"/>
      <c r="P112" s="101"/>
      <c r="Q112" s="101"/>
      <c r="R112" s="102"/>
      <c r="S112" s="103"/>
      <c r="T112" s="104"/>
      <c r="U112" s="105"/>
      <c r="V112" s="105"/>
      <c r="W112" s="105"/>
      <c r="X112" s="105"/>
      <c r="Y112" s="105"/>
      <c r="Z112" s="105"/>
      <c r="AA112" s="105"/>
      <c r="AB112" s="105"/>
      <c r="AC112" s="106"/>
      <c r="AD112" s="107"/>
      <c r="AE112" s="105"/>
      <c r="AF112" s="103"/>
      <c r="AG112" s="475" t="str">
        <f t="shared" si="14"/>
        <v>18-RAFAEL URIBE URIBE</v>
      </c>
      <c r="AH112" s="471" t="s">
        <v>234</v>
      </c>
      <c r="AI112" s="471" t="s">
        <v>234</v>
      </c>
      <c r="AJ112" s="471" t="s">
        <v>234</v>
      </c>
      <c r="AK112" s="471" t="s">
        <v>234</v>
      </c>
      <c r="AL112" s="471" t="s">
        <v>234</v>
      </c>
      <c r="AM112" s="471"/>
      <c r="AN112" s="471"/>
      <c r="AO112" s="478"/>
      <c r="AP112" s="471" t="s">
        <v>234</v>
      </c>
      <c r="AQ112" s="471" t="s">
        <v>234</v>
      </c>
      <c r="AR112" s="471" t="s">
        <v>235</v>
      </c>
      <c r="AS112" s="471" t="s">
        <v>236</v>
      </c>
      <c r="AT112" s="471"/>
      <c r="AU112" s="474"/>
    </row>
    <row r="113" spans="1:47" ht="17.25" customHeight="1">
      <c r="A113" s="522"/>
      <c r="B113" s="472"/>
      <c r="C113" s="485"/>
      <c r="D113" s="108" t="s">
        <v>6</v>
      </c>
      <c r="E113" s="101">
        <f>+VLOOKUP(C112,'FAUNA SILVESTRE'!$B$1:$I$21,7,0)</f>
        <v>7221989</v>
      </c>
      <c r="F113" s="101"/>
      <c r="G113" s="101"/>
      <c r="H113" s="101"/>
      <c r="I113" s="101"/>
      <c r="J113" s="101"/>
      <c r="K113" s="101"/>
      <c r="L113" s="101"/>
      <c r="M113" s="101"/>
      <c r="N113" s="101"/>
      <c r="O113" s="101"/>
      <c r="P113" s="101"/>
      <c r="Q113" s="101"/>
      <c r="R113" s="101"/>
      <c r="S113" s="109"/>
      <c r="T113" s="110"/>
      <c r="U113" s="111"/>
      <c r="V113" s="111"/>
      <c r="W113" s="111"/>
      <c r="X113" s="111"/>
      <c r="Y113" s="111"/>
      <c r="Z113" s="111"/>
      <c r="AA113" s="111"/>
      <c r="AB113" s="111"/>
      <c r="AC113" s="101"/>
      <c r="AD113" s="101"/>
      <c r="AE113" s="111"/>
      <c r="AF113" s="109"/>
      <c r="AG113" s="476"/>
      <c r="AH113" s="472"/>
      <c r="AI113" s="472"/>
      <c r="AJ113" s="472"/>
      <c r="AK113" s="472"/>
      <c r="AL113" s="472"/>
      <c r="AM113" s="472"/>
      <c r="AN113" s="472"/>
      <c r="AO113" s="478"/>
      <c r="AP113" s="472"/>
      <c r="AQ113" s="472"/>
      <c r="AR113" s="472"/>
      <c r="AS113" s="472"/>
      <c r="AT113" s="472"/>
      <c r="AU113" s="474"/>
    </row>
    <row r="114" spans="1:47" ht="17.25" customHeight="1">
      <c r="A114" s="522"/>
      <c r="B114" s="472"/>
      <c r="C114" s="485"/>
      <c r="D114" s="100" t="s">
        <v>84</v>
      </c>
      <c r="E114" s="101">
        <v>0</v>
      </c>
      <c r="F114" s="106"/>
      <c r="G114" s="106"/>
      <c r="H114" s="106"/>
      <c r="I114" s="106"/>
      <c r="J114" s="106"/>
      <c r="K114" s="106"/>
      <c r="L114" s="106"/>
      <c r="M114" s="106"/>
      <c r="N114" s="106"/>
      <c r="O114" s="106"/>
      <c r="P114" s="106"/>
      <c r="Q114" s="106"/>
      <c r="R114" s="106"/>
      <c r="S114" s="112"/>
      <c r="T114" s="113"/>
      <c r="U114" s="114"/>
      <c r="V114" s="114"/>
      <c r="W114" s="114"/>
      <c r="X114" s="114"/>
      <c r="Y114" s="114"/>
      <c r="Z114" s="114"/>
      <c r="AA114" s="114"/>
      <c r="AB114" s="114"/>
      <c r="AC114" s="106"/>
      <c r="AD114" s="101"/>
      <c r="AE114" s="114"/>
      <c r="AF114" s="112"/>
      <c r="AG114" s="476"/>
      <c r="AH114" s="472"/>
      <c r="AI114" s="472"/>
      <c r="AJ114" s="472"/>
      <c r="AK114" s="472"/>
      <c r="AL114" s="472"/>
      <c r="AM114" s="472"/>
      <c r="AN114" s="472"/>
      <c r="AO114" s="478"/>
      <c r="AP114" s="472"/>
      <c r="AQ114" s="472"/>
      <c r="AR114" s="472"/>
      <c r="AS114" s="472"/>
      <c r="AT114" s="472"/>
      <c r="AU114" s="474"/>
    </row>
    <row r="115" spans="1:47" ht="17.25" customHeight="1">
      <c r="A115" s="522"/>
      <c r="B115" s="472"/>
      <c r="C115" s="485"/>
      <c r="D115" s="108" t="s">
        <v>7</v>
      </c>
      <c r="E115" s="101">
        <v>0</v>
      </c>
      <c r="F115" s="106"/>
      <c r="G115" s="106"/>
      <c r="H115" s="106"/>
      <c r="I115" s="106"/>
      <c r="J115" s="106"/>
      <c r="K115" s="106"/>
      <c r="L115" s="106"/>
      <c r="M115" s="106"/>
      <c r="N115" s="106"/>
      <c r="O115" s="106"/>
      <c r="P115" s="106"/>
      <c r="Q115" s="106"/>
      <c r="R115" s="106"/>
      <c r="S115" s="112"/>
      <c r="T115" s="113"/>
      <c r="U115" s="114"/>
      <c r="V115" s="114"/>
      <c r="W115" s="114"/>
      <c r="X115" s="114"/>
      <c r="Y115" s="114"/>
      <c r="Z115" s="114"/>
      <c r="AA115" s="114"/>
      <c r="AB115" s="114"/>
      <c r="AC115" s="106"/>
      <c r="AD115" s="101"/>
      <c r="AE115" s="114"/>
      <c r="AF115" s="112"/>
      <c r="AG115" s="476"/>
      <c r="AH115" s="472"/>
      <c r="AI115" s="472"/>
      <c r="AJ115" s="472"/>
      <c r="AK115" s="472"/>
      <c r="AL115" s="472"/>
      <c r="AM115" s="472"/>
      <c r="AN115" s="472"/>
      <c r="AO115" s="478"/>
      <c r="AP115" s="472"/>
      <c r="AQ115" s="472"/>
      <c r="AR115" s="472"/>
      <c r="AS115" s="472"/>
      <c r="AT115" s="472"/>
      <c r="AU115" s="474"/>
    </row>
    <row r="116" spans="1:47" ht="17.25" customHeight="1">
      <c r="A116" s="522"/>
      <c r="B116" s="472"/>
      <c r="C116" s="485"/>
      <c r="D116" s="100" t="s">
        <v>85</v>
      </c>
      <c r="E116" s="115">
        <f aca="true" t="shared" si="24" ref="E116:E117">+E112+E114</f>
        <v>24</v>
      </c>
      <c r="F116" s="116"/>
      <c r="G116" s="116"/>
      <c r="H116" s="116"/>
      <c r="I116" s="116"/>
      <c r="J116" s="116"/>
      <c r="K116" s="116"/>
      <c r="L116" s="116"/>
      <c r="M116" s="116"/>
      <c r="N116" s="116"/>
      <c r="O116" s="116"/>
      <c r="P116" s="116"/>
      <c r="Q116" s="116"/>
      <c r="R116" s="116"/>
      <c r="S116" s="117"/>
      <c r="T116" s="118"/>
      <c r="U116" s="119"/>
      <c r="V116" s="119"/>
      <c r="W116" s="119"/>
      <c r="X116" s="119"/>
      <c r="Y116" s="119"/>
      <c r="Z116" s="119"/>
      <c r="AA116" s="119"/>
      <c r="AB116" s="119"/>
      <c r="AC116" s="116"/>
      <c r="AD116" s="120"/>
      <c r="AE116" s="119"/>
      <c r="AF116" s="117"/>
      <c r="AG116" s="476"/>
      <c r="AH116" s="472"/>
      <c r="AI116" s="472"/>
      <c r="AJ116" s="472"/>
      <c r="AK116" s="472"/>
      <c r="AL116" s="472"/>
      <c r="AM116" s="472"/>
      <c r="AN116" s="472"/>
      <c r="AO116" s="478"/>
      <c r="AP116" s="472"/>
      <c r="AQ116" s="472"/>
      <c r="AR116" s="472"/>
      <c r="AS116" s="472"/>
      <c r="AT116" s="472"/>
      <c r="AU116" s="474"/>
    </row>
    <row r="117" spans="1:47" ht="17.25" customHeight="1">
      <c r="A117" s="522"/>
      <c r="B117" s="472"/>
      <c r="C117" s="485"/>
      <c r="D117" s="108" t="s">
        <v>88</v>
      </c>
      <c r="E117" s="115">
        <f t="shared" si="24"/>
        <v>7221989</v>
      </c>
      <c r="F117" s="116"/>
      <c r="G117" s="116"/>
      <c r="H117" s="116"/>
      <c r="I117" s="116"/>
      <c r="J117" s="116"/>
      <c r="K117" s="116"/>
      <c r="L117" s="116"/>
      <c r="M117" s="116"/>
      <c r="N117" s="116"/>
      <c r="O117" s="116"/>
      <c r="P117" s="116"/>
      <c r="Q117" s="116"/>
      <c r="R117" s="116"/>
      <c r="S117" s="117"/>
      <c r="T117" s="118"/>
      <c r="U117" s="119"/>
      <c r="V117" s="119"/>
      <c r="W117" s="119"/>
      <c r="X117" s="119"/>
      <c r="Y117" s="119"/>
      <c r="Z117" s="119"/>
      <c r="AA117" s="119"/>
      <c r="AB117" s="119"/>
      <c r="AC117" s="116"/>
      <c r="AD117" s="120"/>
      <c r="AE117" s="119"/>
      <c r="AF117" s="117"/>
      <c r="AG117" s="477"/>
      <c r="AH117" s="473"/>
      <c r="AI117" s="473"/>
      <c r="AJ117" s="473"/>
      <c r="AK117" s="473"/>
      <c r="AL117" s="473"/>
      <c r="AM117" s="473"/>
      <c r="AN117" s="473"/>
      <c r="AO117" s="478"/>
      <c r="AP117" s="473"/>
      <c r="AQ117" s="473"/>
      <c r="AR117" s="473"/>
      <c r="AS117" s="473"/>
      <c r="AT117" s="473"/>
      <c r="AU117" s="474"/>
    </row>
    <row r="118" spans="1:47" ht="17.25" customHeight="1">
      <c r="A118" s="522"/>
      <c r="B118" s="472"/>
      <c r="C118" s="485" t="s">
        <v>181</v>
      </c>
      <c r="D118" s="100" t="s">
        <v>83</v>
      </c>
      <c r="E118" s="101">
        <f>+VLOOKUP(C118,'FAUNA SILVESTRE'!$B$1:$I$21,8,0)</f>
        <v>40</v>
      </c>
      <c r="F118" s="101"/>
      <c r="G118" s="101"/>
      <c r="H118" s="101"/>
      <c r="I118" s="101"/>
      <c r="J118" s="101"/>
      <c r="K118" s="101"/>
      <c r="L118" s="101"/>
      <c r="M118" s="101"/>
      <c r="N118" s="101"/>
      <c r="O118" s="101"/>
      <c r="P118" s="101"/>
      <c r="Q118" s="101"/>
      <c r="R118" s="102"/>
      <c r="S118" s="103"/>
      <c r="T118" s="104"/>
      <c r="U118" s="105"/>
      <c r="V118" s="105"/>
      <c r="W118" s="105"/>
      <c r="X118" s="105"/>
      <c r="Y118" s="105"/>
      <c r="Z118" s="105"/>
      <c r="AA118" s="105"/>
      <c r="AB118" s="105"/>
      <c r="AC118" s="106"/>
      <c r="AD118" s="107"/>
      <c r="AE118" s="105"/>
      <c r="AF118" s="103"/>
      <c r="AG118" s="475" t="str">
        <f aca="true" t="shared" si="25" ref="AG118">+C118</f>
        <v>19-CIUDAD BOLIVAR</v>
      </c>
      <c r="AH118" s="471" t="s">
        <v>234</v>
      </c>
      <c r="AI118" s="471" t="s">
        <v>234</v>
      </c>
      <c r="AJ118" s="471" t="s">
        <v>234</v>
      </c>
      <c r="AK118" s="471" t="s">
        <v>234</v>
      </c>
      <c r="AL118" s="471" t="s">
        <v>234</v>
      </c>
      <c r="AM118" s="471"/>
      <c r="AN118" s="471"/>
      <c r="AO118" s="478"/>
      <c r="AP118" s="471" t="s">
        <v>234</v>
      </c>
      <c r="AQ118" s="471" t="s">
        <v>234</v>
      </c>
      <c r="AR118" s="471" t="s">
        <v>235</v>
      </c>
      <c r="AS118" s="471" t="s">
        <v>236</v>
      </c>
      <c r="AT118" s="471"/>
      <c r="AU118" s="474"/>
    </row>
    <row r="119" spans="1:47" ht="17.25" customHeight="1">
      <c r="A119" s="522"/>
      <c r="B119" s="472"/>
      <c r="C119" s="485"/>
      <c r="D119" s="108" t="s">
        <v>6</v>
      </c>
      <c r="E119" s="101">
        <f>+VLOOKUP(C118,'FAUNA SILVESTRE'!$B$1:$I$21,7,0)</f>
        <v>12024961</v>
      </c>
      <c r="F119" s="101"/>
      <c r="G119" s="101"/>
      <c r="H119" s="101"/>
      <c r="I119" s="101"/>
      <c r="J119" s="101"/>
      <c r="K119" s="101"/>
      <c r="L119" s="101"/>
      <c r="M119" s="101"/>
      <c r="N119" s="101"/>
      <c r="O119" s="101"/>
      <c r="P119" s="101"/>
      <c r="Q119" s="101"/>
      <c r="R119" s="101"/>
      <c r="S119" s="109"/>
      <c r="T119" s="110"/>
      <c r="U119" s="111"/>
      <c r="V119" s="111"/>
      <c r="W119" s="111"/>
      <c r="X119" s="111"/>
      <c r="Y119" s="111"/>
      <c r="Z119" s="111"/>
      <c r="AA119" s="111"/>
      <c r="AB119" s="111"/>
      <c r="AC119" s="101"/>
      <c r="AD119" s="101"/>
      <c r="AE119" s="111"/>
      <c r="AF119" s="109"/>
      <c r="AG119" s="476"/>
      <c r="AH119" s="472"/>
      <c r="AI119" s="472"/>
      <c r="AJ119" s="472"/>
      <c r="AK119" s="472"/>
      <c r="AL119" s="472"/>
      <c r="AM119" s="472"/>
      <c r="AN119" s="472"/>
      <c r="AO119" s="478"/>
      <c r="AP119" s="472"/>
      <c r="AQ119" s="472"/>
      <c r="AR119" s="472"/>
      <c r="AS119" s="472"/>
      <c r="AT119" s="472"/>
      <c r="AU119" s="474"/>
    </row>
    <row r="120" spans="1:47" ht="17.25" customHeight="1">
      <c r="A120" s="522"/>
      <c r="B120" s="472"/>
      <c r="C120" s="485"/>
      <c r="D120" s="100" t="s">
        <v>84</v>
      </c>
      <c r="E120" s="101">
        <v>0</v>
      </c>
      <c r="F120" s="106"/>
      <c r="G120" s="106"/>
      <c r="H120" s="106"/>
      <c r="I120" s="106"/>
      <c r="J120" s="106"/>
      <c r="K120" s="106"/>
      <c r="L120" s="106"/>
      <c r="M120" s="106"/>
      <c r="N120" s="106"/>
      <c r="O120" s="106"/>
      <c r="P120" s="106"/>
      <c r="Q120" s="106"/>
      <c r="R120" s="106"/>
      <c r="S120" s="112"/>
      <c r="T120" s="113"/>
      <c r="U120" s="114"/>
      <c r="V120" s="114"/>
      <c r="W120" s="114"/>
      <c r="X120" s="114"/>
      <c r="Y120" s="114"/>
      <c r="Z120" s="114"/>
      <c r="AA120" s="114"/>
      <c r="AB120" s="114"/>
      <c r="AC120" s="106"/>
      <c r="AD120" s="101"/>
      <c r="AE120" s="114"/>
      <c r="AF120" s="112"/>
      <c r="AG120" s="476"/>
      <c r="AH120" s="472"/>
      <c r="AI120" s="472"/>
      <c r="AJ120" s="472"/>
      <c r="AK120" s="472"/>
      <c r="AL120" s="472"/>
      <c r="AM120" s="472"/>
      <c r="AN120" s="472"/>
      <c r="AO120" s="478"/>
      <c r="AP120" s="472"/>
      <c r="AQ120" s="472"/>
      <c r="AR120" s="472"/>
      <c r="AS120" s="472"/>
      <c r="AT120" s="472"/>
      <c r="AU120" s="474"/>
    </row>
    <row r="121" spans="1:47" ht="17.25" customHeight="1">
      <c r="A121" s="522"/>
      <c r="B121" s="472"/>
      <c r="C121" s="485"/>
      <c r="D121" s="108" t="s">
        <v>7</v>
      </c>
      <c r="E121" s="101">
        <v>0</v>
      </c>
      <c r="F121" s="106"/>
      <c r="G121" s="106"/>
      <c r="H121" s="106"/>
      <c r="I121" s="106"/>
      <c r="J121" s="106"/>
      <c r="K121" s="106"/>
      <c r="L121" s="106"/>
      <c r="M121" s="106"/>
      <c r="N121" s="106"/>
      <c r="O121" s="106"/>
      <c r="P121" s="106"/>
      <c r="Q121" s="106"/>
      <c r="R121" s="106"/>
      <c r="S121" s="112"/>
      <c r="T121" s="113"/>
      <c r="U121" s="114"/>
      <c r="V121" s="114"/>
      <c r="W121" s="114"/>
      <c r="X121" s="114"/>
      <c r="Y121" s="114"/>
      <c r="Z121" s="114"/>
      <c r="AA121" s="114"/>
      <c r="AB121" s="114"/>
      <c r="AC121" s="106"/>
      <c r="AD121" s="101"/>
      <c r="AE121" s="114"/>
      <c r="AF121" s="112"/>
      <c r="AG121" s="476"/>
      <c r="AH121" s="472"/>
      <c r="AI121" s="472"/>
      <c r="AJ121" s="472"/>
      <c r="AK121" s="472"/>
      <c r="AL121" s="472"/>
      <c r="AM121" s="472"/>
      <c r="AN121" s="472"/>
      <c r="AO121" s="478"/>
      <c r="AP121" s="472"/>
      <c r="AQ121" s="472"/>
      <c r="AR121" s="472"/>
      <c r="AS121" s="472"/>
      <c r="AT121" s="472"/>
      <c r="AU121" s="474"/>
    </row>
    <row r="122" spans="1:47" ht="17.25" customHeight="1">
      <c r="A122" s="522"/>
      <c r="B122" s="472"/>
      <c r="C122" s="485"/>
      <c r="D122" s="100" t="s">
        <v>85</v>
      </c>
      <c r="E122" s="115">
        <f aca="true" t="shared" si="26" ref="E122:E123">+E118+E120</f>
        <v>40</v>
      </c>
      <c r="F122" s="116"/>
      <c r="G122" s="116"/>
      <c r="H122" s="116"/>
      <c r="I122" s="116"/>
      <c r="J122" s="116"/>
      <c r="K122" s="116"/>
      <c r="L122" s="116"/>
      <c r="M122" s="116"/>
      <c r="N122" s="116"/>
      <c r="O122" s="116"/>
      <c r="P122" s="116"/>
      <c r="Q122" s="116"/>
      <c r="R122" s="116"/>
      <c r="S122" s="117"/>
      <c r="T122" s="118"/>
      <c r="U122" s="119"/>
      <c r="V122" s="119"/>
      <c r="W122" s="119"/>
      <c r="X122" s="119"/>
      <c r="Y122" s="119"/>
      <c r="Z122" s="119"/>
      <c r="AA122" s="119"/>
      <c r="AB122" s="119"/>
      <c r="AC122" s="116"/>
      <c r="AD122" s="120"/>
      <c r="AE122" s="119"/>
      <c r="AF122" s="117"/>
      <c r="AG122" s="476"/>
      <c r="AH122" s="472"/>
      <c r="AI122" s="472"/>
      <c r="AJ122" s="472"/>
      <c r="AK122" s="472"/>
      <c r="AL122" s="472"/>
      <c r="AM122" s="472"/>
      <c r="AN122" s="472"/>
      <c r="AO122" s="478"/>
      <c r="AP122" s="472"/>
      <c r="AQ122" s="472"/>
      <c r="AR122" s="472"/>
      <c r="AS122" s="472"/>
      <c r="AT122" s="472"/>
      <c r="AU122" s="474"/>
    </row>
    <row r="123" spans="1:47" ht="17.25" customHeight="1">
      <c r="A123" s="522"/>
      <c r="B123" s="472"/>
      <c r="C123" s="485"/>
      <c r="D123" s="108" t="s">
        <v>88</v>
      </c>
      <c r="E123" s="115">
        <f t="shared" si="26"/>
        <v>12024961</v>
      </c>
      <c r="F123" s="116"/>
      <c r="G123" s="116"/>
      <c r="H123" s="116"/>
      <c r="I123" s="116"/>
      <c r="J123" s="116"/>
      <c r="K123" s="116"/>
      <c r="L123" s="116"/>
      <c r="M123" s="116"/>
      <c r="N123" s="116"/>
      <c r="O123" s="116"/>
      <c r="P123" s="116"/>
      <c r="Q123" s="116"/>
      <c r="R123" s="116"/>
      <c r="S123" s="117"/>
      <c r="T123" s="118"/>
      <c r="U123" s="119"/>
      <c r="V123" s="119"/>
      <c r="W123" s="119"/>
      <c r="X123" s="119"/>
      <c r="Y123" s="119"/>
      <c r="Z123" s="119"/>
      <c r="AA123" s="119"/>
      <c r="AB123" s="119"/>
      <c r="AC123" s="116"/>
      <c r="AD123" s="120"/>
      <c r="AE123" s="119"/>
      <c r="AF123" s="117"/>
      <c r="AG123" s="477"/>
      <c r="AH123" s="473"/>
      <c r="AI123" s="473"/>
      <c r="AJ123" s="473"/>
      <c r="AK123" s="473"/>
      <c r="AL123" s="473"/>
      <c r="AM123" s="473"/>
      <c r="AN123" s="473"/>
      <c r="AO123" s="478"/>
      <c r="AP123" s="473"/>
      <c r="AQ123" s="473"/>
      <c r="AR123" s="473"/>
      <c r="AS123" s="473"/>
      <c r="AT123" s="473"/>
      <c r="AU123" s="474"/>
    </row>
    <row r="124" spans="1:47" ht="24.75" customHeight="1">
      <c r="A124" s="522"/>
      <c r="B124" s="472"/>
      <c r="C124" s="485" t="s">
        <v>202</v>
      </c>
      <c r="D124" s="100" t="s">
        <v>83</v>
      </c>
      <c r="E124" s="101">
        <f>+VLOOKUP(C124,'FAUNA SILVESTRE'!$B$1:$I$21,8,0)</f>
        <v>508</v>
      </c>
      <c r="F124" s="101"/>
      <c r="G124" s="101"/>
      <c r="H124" s="101"/>
      <c r="I124" s="101"/>
      <c r="J124" s="101"/>
      <c r="K124" s="101"/>
      <c r="L124" s="101"/>
      <c r="M124" s="101"/>
      <c r="N124" s="101"/>
      <c r="O124" s="101"/>
      <c r="P124" s="101"/>
      <c r="Q124" s="101"/>
      <c r="R124" s="102"/>
      <c r="S124" s="103"/>
      <c r="T124" s="104"/>
      <c r="U124" s="105"/>
      <c r="V124" s="105"/>
      <c r="W124" s="105"/>
      <c r="X124" s="105"/>
      <c r="Y124" s="105"/>
      <c r="Z124" s="105"/>
      <c r="AA124" s="105"/>
      <c r="AB124" s="105"/>
      <c r="AC124" s="106"/>
      <c r="AD124" s="107"/>
      <c r="AE124" s="105"/>
      <c r="AF124" s="103"/>
      <c r="AG124" s="475" t="s">
        <v>251</v>
      </c>
      <c r="AH124" s="471" t="s">
        <v>234</v>
      </c>
      <c r="AI124" s="471" t="s">
        <v>234</v>
      </c>
      <c r="AJ124" s="471" t="s">
        <v>234</v>
      </c>
      <c r="AK124" s="471" t="s">
        <v>234</v>
      </c>
      <c r="AL124" s="471" t="s">
        <v>234</v>
      </c>
      <c r="AM124" s="471"/>
      <c r="AN124" s="471"/>
      <c r="AO124" s="478"/>
      <c r="AP124" s="471" t="s">
        <v>234</v>
      </c>
      <c r="AQ124" s="471" t="s">
        <v>234</v>
      </c>
      <c r="AR124" s="471" t="s">
        <v>235</v>
      </c>
      <c r="AS124" s="471" t="s">
        <v>236</v>
      </c>
      <c r="AT124" s="471"/>
      <c r="AU124" s="474"/>
    </row>
    <row r="125" spans="1:47" ht="24.75" customHeight="1">
      <c r="A125" s="522"/>
      <c r="B125" s="472"/>
      <c r="C125" s="485"/>
      <c r="D125" s="108" t="s">
        <v>6</v>
      </c>
      <c r="E125" s="101">
        <f>+VLOOKUP(C124,'FAUNA SILVESTRE'!$B$1:$I$21,7,0)</f>
        <v>152362922</v>
      </c>
      <c r="F125" s="101"/>
      <c r="G125" s="101"/>
      <c r="H125" s="101"/>
      <c r="I125" s="101"/>
      <c r="J125" s="101"/>
      <c r="K125" s="101"/>
      <c r="L125" s="101"/>
      <c r="M125" s="101"/>
      <c r="N125" s="101"/>
      <c r="O125" s="101"/>
      <c r="P125" s="101"/>
      <c r="Q125" s="101"/>
      <c r="R125" s="101"/>
      <c r="S125" s="109"/>
      <c r="T125" s="110"/>
      <c r="U125" s="111"/>
      <c r="V125" s="111"/>
      <c r="W125" s="111"/>
      <c r="X125" s="111"/>
      <c r="Y125" s="111"/>
      <c r="Z125" s="111"/>
      <c r="AA125" s="111"/>
      <c r="AB125" s="111"/>
      <c r="AC125" s="101"/>
      <c r="AD125" s="101"/>
      <c r="AE125" s="111"/>
      <c r="AF125" s="109"/>
      <c r="AG125" s="476"/>
      <c r="AH125" s="472"/>
      <c r="AI125" s="472"/>
      <c r="AJ125" s="472"/>
      <c r="AK125" s="472"/>
      <c r="AL125" s="472"/>
      <c r="AM125" s="472"/>
      <c r="AN125" s="472"/>
      <c r="AO125" s="478"/>
      <c r="AP125" s="472"/>
      <c r="AQ125" s="472"/>
      <c r="AR125" s="472"/>
      <c r="AS125" s="472"/>
      <c r="AT125" s="472"/>
      <c r="AU125" s="474"/>
    </row>
    <row r="126" spans="1:47" ht="24.75" customHeight="1">
      <c r="A126" s="522"/>
      <c r="B126" s="472"/>
      <c r="C126" s="485"/>
      <c r="D126" s="100" t="s">
        <v>84</v>
      </c>
      <c r="E126" s="101">
        <v>0</v>
      </c>
      <c r="F126" s="106"/>
      <c r="G126" s="106"/>
      <c r="H126" s="106"/>
      <c r="I126" s="106"/>
      <c r="J126" s="106"/>
      <c r="K126" s="106"/>
      <c r="L126" s="106"/>
      <c r="M126" s="106"/>
      <c r="N126" s="106"/>
      <c r="O126" s="106"/>
      <c r="P126" s="106"/>
      <c r="Q126" s="106"/>
      <c r="R126" s="106"/>
      <c r="S126" s="112"/>
      <c r="T126" s="113"/>
      <c r="U126" s="114"/>
      <c r="V126" s="114"/>
      <c r="W126" s="114"/>
      <c r="X126" s="114"/>
      <c r="Y126" s="114"/>
      <c r="Z126" s="114"/>
      <c r="AA126" s="114"/>
      <c r="AB126" s="114"/>
      <c r="AC126" s="106"/>
      <c r="AD126" s="101"/>
      <c r="AE126" s="114"/>
      <c r="AF126" s="112"/>
      <c r="AG126" s="476"/>
      <c r="AH126" s="472"/>
      <c r="AI126" s="472"/>
      <c r="AJ126" s="472"/>
      <c r="AK126" s="472"/>
      <c r="AL126" s="472"/>
      <c r="AM126" s="472"/>
      <c r="AN126" s="472"/>
      <c r="AO126" s="478"/>
      <c r="AP126" s="472"/>
      <c r="AQ126" s="472"/>
      <c r="AR126" s="472"/>
      <c r="AS126" s="472"/>
      <c r="AT126" s="472"/>
      <c r="AU126" s="474"/>
    </row>
    <row r="127" spans="1:47" ht="24.75" customHeight="1">
      <c r="A127" s="522"/>
      <c r="B127" s="472"/>
      <c r="C127" s="485"/>
      <c r="D127" s="108" t="s">
        <v>7</v>
      </c>
      <c r="E127" s="101">
        <v>0</v>
      </c>
      <c r="F127" s="106"/>
      <c r="G127" s="106"/>
      <c r="H127" s="106"/>
      <c r="I127" s="106"/>
      <c r="J127" s="106"/>
      <c r="K127" s="106"/>
      <c r="L127" s="106"/>
      <c r="M127" s="106"/>
      <c r="N127" s="106"/>
      <c r="O127" s="106"/>
      <c r="P127" s="106"/>
      <c r="Q127" s="106"/>
      <c r="R127" s="106"/>
      <c r="S127" s="112"/>
      <c r="T127" s="113"/>
      <c r="U127" s="114"/>
      <c r="V127" s="114"/>
      <c r="W127" s="114"/>
      <c r="X127" s="114"/>
      <c r="Y127" s="114"/>
      <c r="Z127" s="114"/>
      <c r="AA127" s="114"/>
      <c r="AB127" s="114"/>
      <c r="AC127" s="106"/>
      <c r="AD127" s="101"/>
      <c r="AE127" s="114"/>
      <c r="AF127" s="112"/>
      <c r="AG127" s="476"/>
      <c r="AH127" s="472"/>
      <c r="AI127" s="472"/>
      <c r="AJ127" s="472"/>
      <c r="AK127" s="472"/>
      <c r="AL127" s="472"/>
      <c r="AM127" s="472"/>
      <c r="AN127" s="472"/>
      <c r="AO127" s="478"/>
      <c r="AP127" s="472"/>
      <c r="AQ127" s="472"/>
      <c r="AR127" s="472"/>
      <c r="AS127" s="472"/>
      <c r="AT127" s="472"/>
      <c r="AU127" s="474"/>
    </row>
    <row r="128" spans="1:47" ht="24.75" customHeight="1">
      <c r="A128" s="522"/>
      <c r="B128" s="472"/>
      <c r="C128" s="485"/>
      <c r="D128" s="100" t="s">
        <v>85</v>
      </c>
      <c r="E128" s="115">
        <f aca="true" t="shared" si="27" ref="E128:E129">+E124+E126</f>
        <v>508</v>
      </c>
      <c r="F128" s="116"/>
      <c r="G128" s="116"/>
      <c r="H128" s="116"/>
      <c r="I128" s="116"/>
      <c r="J128" s="116"/>
      <c r="K128" s="116"/>
      <c r="L128" s="116"/>
      <c r="M128" s="116"/>
      <c r="N128" s="116"/>
      <c r="O128" s="116"/>
      <c r="P128" s="116"/>
      <c r="Q128" s="116"/>
      <c r="R128" s="116"/>
      <c r="S128" s="117"/>
      <c r="T128" s="118"/>
      <c r="U128" s="119"/>
      <c r="V128" s="119"/>
      <c r="W128" s="119"/>
      <c r="X128" s="119"/>
      <c r="Y128" s="119"/>
      <c r="Z128" s="119"/>
      <c r="AA128" s="119"/>
      <c r="AB128" s="119"/>
      <c r="AC128" s="116"/>
      <c r="AD128" s="120"/>
      <c r="AE128" s="119"/>
      <c r="AF128" s="117"/>
      <c r="AG128" s="476"/>
      <c r="AH128" s="472"/>
      <c r="AI128" s="472"/>
      <c r="AJ128" s="472"/>
      <c r="AK128" s="472"/>
      <c r="AL128" s="472"/>
      <c r="AM128" s="472"/>
      <c r="AN128" s="472"/>
      <c r="AO128" s="478"/>
      <c r="AP128" s="472"/>
      <c r="AQ128" s="472"/>
      <c r="AR128" s="472"/>
      <c r="AS128" s="472"/>
      <c r="AT128" s="472"/>
      <c r="AU128" s="474"/>
    </row>
    <row r="129" spans="1:47" ht="24.75" customHeight="1">
      <c r="A129" s="522"/>
      <c r="B129" s="472"/>
      <c r="C129" s="485"/>
      <c r="D129" s="108" t="s">
        <v>88</v>
      </c>
      <c r="E129" s="115">
        <f t="shared" si="27"/>
        <v>152362922</v>
      </c>
      <c r="F129" s="116"/>
      <c r="G129" s="116"/>
      <c r="H129" s="116"/>
      <c r="I129" s="116"/>
      <c r="J129" s="116"/>
      <c r="K129" s="116"/>
      <c r="L129" s="116"/>
      <c r="M129" s="116"/>
      <c r="N129" s="116"/>
      <c r="O129" s="116"/>
      <c r="P129" s="116"/>
      <c r="Q129" s="116"/>
      <c r="R129" s="116"/>
      <c r="S129" s="117"/>
      <c r="T129" s="118"/>
      <c r="U129" s="119"/>
      <c r="V129" s="119"/>
      <c r="W129" s="119"/>
      <c r="X129" s="119"/>
      <c r="Y129" s="119"/>
      <c r="Z129" s="119"/>
      <c r="AA129" s="119"/>
      <c r="AB129" s="119"/>
      <c r="AC129" s="116"/>
      <c r="AD129" s="120"/>
      <c r="AE129" s="119"/>
      <c r="AF129" s="117"/>
      <c r="AG129" s="477"/>
      <c r="AH129" s="473"/>
      <c r="AI129" s="473"/>
      <c r="AJ129" s="473"/>
      <c r="AK129" s="473"/>
      <c r="AL129" s="473"/>
      <c r="AM129" s="473"/>
      <c r="AN129" s="473"/>
      <c r="AO129" s="478"/>
      <c r="AP129" s="473"/>
      <c r="AQ129" s="473"/>
      <c r="AR129" s="473"/>
      <c r="AS129" s="473"/>
      <c r="AT129" s="473"/>
      <c r="AU129" s="474"/>
    </row>
    <row r="130" spans="1:47" ht="34.5" customHeight="1">
      <c r="A130" s="522"/>
      <c r="B130" s="472"/>
      <c r="C130" s="511" t="s">
        <v>249</v>
      </c>
      <c r="D130" s="100" t="s">
        <v>237</v>
      </c>
      <c r="E130" s="121">
        <f>+E10+E16+E22+E28+E34+E40+E46+E52+E58+E64+E70+E76+E82+E88+E94+E100+E106+E112+E118+E124</f>
        <v>2500</v>
      </c>
      <c r="F130" s="122"/>
      <c r="G130" s="122"/>
      <c r="H130" s="122"/>
      <c r="I130" s="122"/>
      <c r="J130" s="122"/>
      <c r="K130" s="122"/>
      <c r="L130" s="122"/>
      <c r="M130" s="122"/>
      <c r="N130" s="122"/>
      <c r="O130" s="122"/>
      <c r="P130" s="122"/>
      <c r="Q130" s="122"/>
      <c r="R130" s="123"/>
      <c r="S130" s="124"/>
      <c r="T130" s="125"/>
      <c r="U130" s="126"/>
      <c r="V130" s="126"/>
      <c r="W130" s="126"/>
      <c r="X130" s="126"/>
      <c r="Y130" s="126"/>
      <c r="Z130" s="126"/>
      <c r="AA130" s="126"/>
      <c r="AB130" s="126"/>
      <c r="AC130" s="126"/>
      <c r="AD130" s="126"/>
      <c r="AE130" s="126"/>
      <c r="AF130" s="124"/>
      <c r="AG130" s="512" t="s">
        <v>238</v>
      </c>
      <c r="AH130" s="486" t="s">
        <v>234</v>
      </c>
      <c r="AI130" s="486" t="s">
        <v>234</v>
      </c>
      <c r="AJ130" s="486" t="s">
        <v>234</v>
      </c>
      <c r="AK130" s="486" t="s">
        <v>234</v>
      </c>
      <c r="AL130" s="486" t="s">
        <v>234</v>
      </c>
      <c r="AM130" s="518" t="s">
        <v>239</v>
      </c>
      <c r="AN130" s="492">
        <v>4152687</v>
      </c>
      <c r="AO130" s="492">
        <v>4228114</v>
      </c>
      <c r="AP130" s="486" t="s">
        <v>234</v>
      </c>
      <c r="AQ130" s="486" t="s">
        <v>234</v>
      </c>
      <c r="AR130" s="486" t="s">
        <v>235</v>
      </c>
      <c r="AS130" s="489" t="s">
        <v>236</v>
      </c>
      <c r="AT130" s="492">
        <f>+AN130+AO130</f>
        <v>8380801</v>
      </c>
      <c r="AU130" s="486"/>
    </row>
    <row r="131" spans="1:47" ht="34.5" customHeight="1">
      <c r="A131" s="522"/>
      <c r="B131" s="472"/>
      <c r="C131" s="511"/>
      <c r="D131" s="108" t="s">
        <v>240</v>
      </c>
      <c r="E131" s="121">
        <f aca="true" t="shared" si="28" ref="E131:E133">+E11+E17+E23+E29+E35+E41+E47+E53+E59+E65+E71+E77+E83+E89+E95+E101+E107+E113+E119+E125</f>
        <v>750000000</v>
      </c>
      <c r="F131" s="122"/>
      <c r="G131" s="122"/>
      <c r="H131" s="122"/>
      <c r="I131" s="122"/>
      <c r="J131" s="122"/>
      <c r="K131" s="122"/>
      <c r="L131" s="122"/>
      <c r="M131" s="122"/>
      <c r="N131" s="122"/>
      <c r="O131" s="122"/>
      <c r="P131" s="122"/>
      <c r="Q131" s="122"/>
      <c r="R131" s="122"/>
      <c r="S131" s="124"/>
      <c r="T131" s="125"/>
      <c r="U131" s="126"/>
      <c r="V131" s="126"/>
      <c r="W131" s="126"/>
      <c r="X131" s="126"/>
      <c r="Y131" s="126"/>
      <c r="Z131" s="126"/>
      <c r="AA131" s="126"/>
      <c r="AB131" s="126"/>
      <c r="AC131" s="122"/>
      <c r="AD131" s="127"/>
      <c r="AE131" s="126"/>
      <c r="AF131" s="124"/>
      <c r="AG131" s="513"/>
      <c r="AH131" s="487"/>
      <c r="AI131" s="487"/>
      <c r="AJ131" s="487"/>
      <c r="AK131" s="487"/>
      <c r="AL131" s="487"/>
      <c r="AM131" s="519"/>
      <c r="AN131" s="487"/>
      <c r="AO131" s="487"/>
      <c r="AP131" s="487"/>
      <c r="AQ131" s="487"/>
      <c r="AR131" s="487"/>
      <c r="AS131" s="490"/>
      <c r="AT131" s="487"/>
      <c r="AU131" s="487"/>
    </row>
    <row r="132" spans="1:47" ht="34.5" customHeight="1">
      <c r="A132" s="522"/>
      <c r="B132" s="472"/>
      <c r="C132" s="511"/>
      <c r="D132" s="100" t="s">
        <v>241</v>
      </c>
      <c r="E132" s="121">
        <f t="shared" si="28"/>
        <v>0</v>
      </c>
      <c r="F132" s="122"/>
      <c r="G132" s="122"/>
      <c r="H132" s="122"/>
      <c r="I132" s="122"/>
      <c r="J132" s="122"/>
      <c r="K132" s="122"/>
      <c r="L132" s="122"/>
      <c r="M132" s="122"/>
      <c r="N132" s="122"/>
      <c r="O132" s="122"/>
      <c r="P132" s="122"/>
      <c r="Q132" s="122"/>
      <c r="R132" s="123"/>
      <c r="S132" s="124"/>
      <c r="T132" s="125"/>
      <c r="U132" s="126"/>
      <c r="V132" s="126"/>
      <c r="W132" s="126"/>
      <c r="X132" s="126"/>
      <c r="Y132" s="126"/>
      <c r="Z132" s="126"/>
      <c r="AA132" s="126"/>
      <c r="AB132" s="126"/>
      <c r="AC132" s="126"/>
      <c r="AD132" s="126"/>
      <c r="AE132" s="126"/>
      <c r="AF132" s="124"/>
      <c r="AG132" s="513"/>
      <c r="AH132" s="487"/>
      <c r="AI132" s="487"/>
      <c r="AJ132" s="487"/>
      <c r="AK132" s="487"/>
      <c r="AL132" s="487"/>
      <c r="AM132" s="519"/>
      <c r="AN132" s="487"/>
      <c r="AO132" s="487"/>
      <c r="AP132" s="487"/>
      <c r="AQ132" s="487"/>
      <c r="AR132" s="487"/>
      <c r="AS132" s="490"/>
      <c r="AT132" s="487"/>
      <c r="AU132" s="487"/>
    </row>
    <row r="133" spans="1:47" ht="34.5" customHeight="1">
      <c r="A133" s="523"/>
      <c r="B133" s="473"/>
      <c r="C133" s="511"/>
      <c r="D133" s="108" t="s">
        <v>242</v>
      </c>
      <c r="E133" s="121">
        <f t="shared" si="28"/>
        <v>0</v>
      </c>
      <c r="F133" s="128"/>
      <c r="G133" s="128"/>
      <c r="H133" s="128"/>
      <c r="I133" s="128"/>
      <c r="J133" s="128"/>
      <c r="K133" s="128"/>
      <c r="L133" s="128"/>
      <c r="M133" s="128"/>
      <c r="N133" s="128"/>
      <c r="O133" s="128"/>
      <c r="P133" s="128"/>
      <c r="Q133" s="128"/>
      <c r="R133" s="122"/>
      <c r="S133" s="124"/>
      <c r="T133" s="125"/>
      <c r="U133" s="126"/>
      <c r="V133" s="126"/>
      <c r="W133" s="126"/>
      <c r="X133" s="126"/>
      <c r="Y133" s="126"/>
      <c r="Z133" s="126"/>
      <c r="AA133" s="126"/>
      <c r="AB133" s="126"/>
      <c r="AC133" s="129"/>
      <c r="AD133" s="130"/>
      <c r="AE133" s="126"/>
      <c r="AF133" s="124"/>
      <c r="AG133" s="514"/>
      <c r="AH133" s="488"/>
      <c r="AI133" s="488"/>
      <c r="AJ133" s="488"/>
      <c r="AK133" s="488"/>
      <c r="AL133" s="488"/>
      <c r="AM133" s="520"/>
      <c r="AN133" s="488"/>
      <c r="AO133" s="488"/>
      <c r="AP133" s="488"/>
      <c r="AQ133" s="488"/>
      <c r="AR133" s="488"/>
      <c r="AS133" s="491"/>
      <c r="AT133" s="488"/>
      <c r="AU133" s="488"/>
    </row>
    <row r="134" spans="1:47" ht="34.5" customHeight="1">
      <c r="A134" s="515">
        <v>2</v>
      </c>
      <c r="B134" s="471" t="s">
        <v>152</v>
      </c>
      <c r="C134" s="485" t="s">
        <v>243</v>
      </c>
      <c r="D134" s="100" t="s">
        <v>83</v>
      </c>
      <c r="E134" s="132">
        <f>+INVERSIÓN!H16</f>
        <v>0.125</v>
      </c>
      <c r="F134" s="101"/>
      <c r="G134" s="101"/>
      <c r="H134" s="101"/>
      <c r="I134" s="101"/>
      <c r="J134" s="101"/>
      <c r="K134" s="101"/>
      <c r="L134" s="101"/>
      <c r="M134" s="101"/>
      <c r="N134" s="101"/>
      <c r="O134" s="101"/>
      <c r="P134" s="101"/>
      <c r="Q134" s="101"/>
      <c r="R134" s="102"/>
      <c r="S134" s="103"/>
      <c r="T134" s="104"/>
      <c r="U134" s="105"/>
      <c r="V134" s="105"/>
      <c r="W134" s="105"/>
      <c r="X134" s="105"/>
      <c r="Y134" s="105"/>
      <c r="Z134" s="105"/>
      <c r="AA134" s="105"/>
      <c r="AB134" s="105"/>
      <c r="AC134" s="106"/>
      <c r="AD134" s="107"/>
      <c r="AE134" s="105"/>
      <c r="AF134" s="133"/>
      <c r="AG134" s="493"/>
      <c r="AH134" s="485"/>
      <c r="AI134" s="485"/>
      <c r="AJ134" s="485"/>
      <c r="AK134" s="485"/>
      <c r="AL134" s="485"/>
      <c r="AM134" s="485"/>
      <c r="AN134" s="485"/>
      <c r="AO134" s="485"/>
      <c r="AP134" s="485"/>
      <c r="AQ134" s="485"/>
      <c r="AR134" s="485"/>
      <c r="AS134" s="485"/>
      <c r="AT134" s="485"/>
      <c r="AU134" s="485"/>
    </row>
    <row r="135" spans="1:47" ht="17.25" customHeight="1">
      <c r="A135" s="516"/>
      <c r="B135" s="472"/>
      <c r="C135" s="485"/>
      <c r="D135" s="108" t="s">
        <v>6</v>
      </c>
      <c r="E135" s="101">
        <f>+INVERSIÓN!H17</f>
        <v>300000000</v>
      </c>
      <c r="F135" s="101"/>
      <c r="G135" s="101"/>
      <c r="H135" s="101"/>
      <c r="I135" s="101"/>
      <c r="J135" s="101"/>
      <c r="K135" s="101"/>
      <c r="L135" s="101"/>
      <c r="M135" s="101"/>
      <c r="N135" s="101"/>
      <c r="O135" s="101"/>
      <c r="P135" s="101"/>
      <c r="Q135" s="101"/>
      <c r="R135" s="101"/>
      <c r="S135" s="109"/>
      <c r="T135" s="110"/>
      <c r="U135" s="111"/>
      <c r="V135" s="111"/>
      <c r="W135" s="111"/>
      <c r="X135" s="111"/>
      <c r="Y135" s="111"/>
      <c r="Z135" s="111"/>
      <c r="AA135" s="111"/>
      <c r="AB135" s="111"/>
      <c r="AC135" s="101"/>
      <c r="AD135" s="101"/>
      <c r="AE135" s="111"/>
      <c r="AF135" s="134"/>
      <c r="AG135" s="494"/>
      <c r="AH135" s="485"/>
      <c r="AI135" s="485"/>
      <c r="AJ135" s="485"/>
      <c r="AK135" s="485"/>
      <c r="AL135" s="485"/>
      <c r="AM135" s="485"/>
      <c r="AN135" s="485"/>
      <c r="AO135" s="485"/>
      <c r="AP135" s="485"/>
      <c r="AQ135" s="485"/>
      <c r="AR135" s="485"/>
      <c r="AS135" s="485"/>
      <c r="AT135" s="485"/>
      <c r="AU135" s="485"/>
    </row>
    <row r="136" spans="1:47" ht="17.25" customHeight="1">
      <c r="A136" s="516"/>
      <c r="B136" s="472"/>
      <c r="C136" s="485"/>
      <c r="D136" s="100" t="s">
        <v>84</v>
      </c>
      <c r="E136" s="101">
        <v>0</v>
      </c>
      <c r="F136" s="106"/>
      <c r="G136" s="106"/>
      <c r="H136" s="106"/>
      <c r="I136" s="106"/>
      <c r="J136" s="106"/>
      <c r="K136" s="106"/>
      <c r="L136" s="106"/>
      <c r="M136" s="106"/>
      <c r="N136" s="106"/>
      <c r="O136" s="106"/>
      <c r="P136" s="106"/>
      <c r="Q136" s="106"/>
      <c r="R136" s="106"/>
      <c r="S136" s="112"/>
      <c r="T136" s="113"/>
      <c r="U136" s="114"/>
      <c r="V136" s="114"/>
      <c r="W136" s="114"/>
      <c r="X136" s="114"/>
      <c r="Y136" s="114"/>
      <c r="Z136" s="114"/>
      <c r="AA136" s="114"/>
      <c r="AB136" s="114"/>
      <c r="AC136" s="106"/>
      <c r="AD136" s="101"/>
      <c r="AE136" s="114"/>
      <c r="AF136" s="135"/>
      <c r="AG136" s="494"/>
      <c r="AH136" s="485"/>
      <c r="AI136" s="485"/>
      <c r="AJ136" s="485"/>
      <c r="AK136" s="485"/>
      <c r="AL136" s="485"/>
      <c r="AM136" s="485"/>
      <c r="AN136" s="485"/>
      <c r="AO136" s="485"/>
      <c r="AP136" s="485"/>
      <c r="AQ136" s="485"/>
      <c r="AR136" s="485"/>
      <c r="AS136" s="485"/>
      <c r="AT136" s="485"/>
      <c r="AU136" s="485"/>
    </row>
    <row r="137" spans="1:47" ht="17.25" customHeight="1">
      <c r="A137" s="516"/>
      <c r="B137" s="472"/>
      <c r="C137" s="485"/>
      <c r="D137" s="108" t="s">
        <v>7</v>
      </c>
      <c r="E137" s="101">
        <v>0</v>
      </c>
      <c r="F137" s="106"/>
      <c r="G137" s="106"/>
      <c r="H137" s="106"/>
      <c r="I137" s="106"/>
      <c r="J137" s="106"/>
      <c r="K137" s="106"/>
      <c r="L137" s="106"/>
      <c r="M137" s="106"/>
      <c r="N137" s="106"/>
      <c r="O137" s="106"/>
      <c r="P137" s="106"/>
      <c r="Q137" s="106"/>
      <c r="R137" s="106"/>
      <c r="S137" s="112"/>
      <c r="T137" s="113"/>
      <c r="U137" s="114"/>
      <c r="V137" s="114"/>
      <c r="W137" s="114"/>
      <c r="X137" s="114"/>
      <c r="Y137" s="114"/>
      <c r="Z137" s="114"/>
      <c r="AA137" s="114"/>
      <c r="AB137" s="114"/>
      <c r="AC137" s="106"/>
      <c r="AD137" s="101"/>
      <c r="AE137" s="114"/>
      <c r="AF137" s="135"/>
      <c r="AG137" s="494"/>
      <c r="AH137" s="485"/>
      <c r="AI137" s="485"/>
      <c r="AJ137" s="485"/>
      <c r="AK137" s="485"/>
      <c r="AL137" s="485"/>
      <c r="AM137" s="485"/>
      <c r="AN137" s="485"/>
      <c r="AO137" s="485"/>
      <c r="AP137" s="485"/>
      <c r="AQ137" s="485"/>
      <c r="AR137" s="485"/>
      <c r="AS137" s="485"/>
      <c r="AT137" s="485"/>
      <c r="AU137" s="485"/>
    </row>
    <row r="138" spans="1:47" ht="17.25" customHeight="1">
      <c r="A138" s="516"/>
      <c r="B138" s="472"/>
      <c r="C138" s="485"/>
      <c r="D138" s="100" t="s">
        <v>85</v>
      </c>
      <c r="E138" s="136">
        <f>+E134</f>
        <v>0.125</v>
      </c>
      <c r="F138" s="106"/>
      <c r="G138" s="106"/>
      <c r="H138" s="106"/>
      <c r="I138" s="106"/>
      <c r="J138" s="106"/>
      <c r="K138" s="106"/>
      <c r="L138" s="106"/>
      <c r="M138" s="106"/>
      <c r="N138" s="106"/>
      <c r="O138" s="106"/>
      <c r="P138" s="106"/>
      <c r="Q138" s="106"/>
      <c r="R138" s="106"/>
      <c r="S138" s="112"/>
      <c r="T138" s="113"/>
      <c r="U138" s="114"/>
      <c r="V138" s="114"/>
      <c r="W138" s="114"/>
      <c r="X138" s="114"/>
      <c r="Y138" s="114"/>
      <c r="Z138" s="114"/>
      <c r="AA138" s="114"/>
      <c r="AB138" s="114"/>
      <c r="AC138" s="106"/>
      <c r="AD138" s="101"/>
      <c r="AE138" s="114"/>
      <c r="AF138" s="135"/>
      <c r="AG138" s="494"/>
      <c r="AH138" s="485"/>
      <c r="AI138" s="485"/>
      <c r="AJ138" s="485"/>
      <c r="AK138" s="485"/>
      <c r="AL138" s="485"/>
      <c r="AM138" s="485"/>
      <c r="AN138" s="485"/>
      <c r="AO138" s="485"/>
      <c r="AP138" s="485"/>
      <c r="AQ138" s="485"/>
      <c r="AR138" s="485"/>
      <c r="AS138" s="485"/>
      <c r="AT138" s="485"/>
      <c r="AU138" s="485"/>
    </row>
    <row r="139" spans="1:47" ht="17.25" customHeight="1">
      <c r="A139" s="516"/>
      <c r="B139" s="472"/>
      <c r="C139" s="485"/>
      <c r="D139" s="108" t="s">
        <v>88</v>
      </c>
      <c r="E139" s="102">
        <f>+E135</f>
        <v>300000000</v>
      </c>
      <c r="F139" s="106"/>
      <c r="G139" s="106"/>
      <c r="H139" s="106"/>
      <c r="I139" s="106"/>
      <c r="J139" s="106"/>
      <c r="K139" s="106"/>
      <c r="L139" s="106"/>
      <c r="M139" s="106"/>
      <c r="N139" s="106"/>
      <c r="O139" s="106"/>
      <c r="P139" s="106"/>
      <c r="Q139" s="106"/>
      <c r="R139" s="106"/>
      <c r="S139" s="112"/>
      <c r="T139" s="113"/>
      <c r="U139" s="114"/>
      <c r="V139" s="114"/>
      <c r="W139" s="114"/>
      <c r="X139" s="114"/>
      <c r="Y139" s="114"/>
      <c r="Z139" s="114"/>
      <c r="AA139" s="114"/>
      <c r="AB139" s="114"/>
      <c r="AC139" s="106"/>
      <c r="AD139" s="101"/>
      <c r="AE139" s="114"/>
      <c r="AF139" s="135"/>
      <c r="AG139" s="495"/>
      <c r="AH139" s="485"/>
      <c r="AI139" s="485"/>
      <c r="AJ139" s="485"/>
      <c r="AK139" s="485"/>
      <c r="AL139" s="485"/>
      <c r="AM139" s="485"/>
      <c r="AN139" s="485"/>
      <c r="AO139" s="485"/>
      <c r="AP139" s="485"/>
      <c r="AQ139" s="485"/>
      <c r="AR139" s="485"/>
      <c r="AS139" s="485"/>
      <c r="AT139" s="485"/>
      <c r="AU139" s="485"/>
    </row>
    <row r="140" spans="1:47" ht="29.25" customHeight="1">
      <c r="A140" s="516"/>
      <c r="B140" s="472"/>
      <c r="C140" s="511" t="s">
        <v>252</v>
      </c>
      <c r="D140" s="100" t="s">
        <v>237</v>
      </c>
      <c r="E140" s="137">
        <f>+E134</f>
        <v>0.125</v>
      </c>
      <c r="F140" s="122"/>
      <c r="G140" s="122"/>
      <c r="H140" s="122"/>
      <c r="I140" s="122"/>
      <c r="J140" s="122"/>
      <c r="K140" s="122"/>
      <c r="L140" s="122"/>
      <c r="M140" s="122"/>
      <c r="N140" s="122"/>
      <c r="O140" s="122"/>
      <c r="P140" s="122"/>
      <c r="Q140" s="122"/>
      <c r="R140" s="123"/>
      <c r="S140" s="124"/>
      <c r="T140" s="125"/>
      <c r="U140" s="126"/>
      <c r="V140" s="126"/>
      <c r="W140" s="126"/>
      <c r="X140" s="126"/>
      <c r="Y140" s="126"/>
      <c r="Z140" s="126"/>
      <c r="AA140" s="126"/>
      <c r="AB140" s="126"/>
      <c r="AC140" s="126"/>
      <c r="AD140" s="126"/>
      <c r="AE140" s="126"/>
      <c r="AF140" s="131"/>
      <c r="AG140" s="512" t="s">
        <v>238</v>
      </c>
      <c r="AH140" s="486" t="s">
        <v>234</v>
      </c>
      <c r="AI140" s="486" t="s">
        <v>234</v>
      </c>
      <c r="AJ140" s="486" t="s">
        <v>234</v>
      </c>
      <c r="AK140" s="486" t="s">
        <v>234</v>
      </c>
      <c r="AL140" s="486" t="s">
        <v>234</v>
      </c>
      <c r="AM140" s="486" t="s">
        <v>234</v>
      </c>
      <c r="AN140" s="492">
        <v>4152687</v>
      </c>
      <c r="AO140" s="492">
        <v>4228114</v>
      </c>
      <c r="AP140" s="486" t="s">
        <v>234</v>
      </c>
      <c r="AQ140" s="486" t="s">
        <v>234</v>
      </c>
      <c r="AR140" s="486" t="s">
        <v>235</v>
      </c>
      <c r="AS140" s="489" t="s">
        <v>236</v>
      </c>
      <c r="AT140" s="492">
        <f>+AN140+AO140</f>
        <v>8380801</v>
      </c>
      <c r="AU140" s="486"/>
    </row>
    <row r="141" spans="1:47" ht="29.25" customHeight="1">
      <c r="A141" s="516"/>
      <c r="B141" s="472"/>
      <c r="C141" s="511"/>
      <c r="D141" s="108" t="s">
        <v>240</v>
      </c>
      <c r="E141" s="121">
        <f>+E139</f>
        <v>300000000</v>
      </c>
      <c r="F141" s="122"/>
      <c r="G141" s="122"/>
      <c r="H141" s="122"/>
      <c r="I141" s="122"/>
      <c r="J141" s="122"/>
      <c r="K141" s="122"/>
      <c r="L141" s="122"/>
      <c r="M141" s="122"/>
      <c r="N141" s="122"/>
      <c r="O141" s="122"/>
      <c r="P141" s="122"/>
      <c r="Q141" s="122"/>
      <c r="R141" s="122"/>
      <c r="S141" s="124"/>
      <c r="T141" s="125"/>
      <c r="U141" s="126"/>
      <c r="V141" s="126"/>
      <c r="W141" s="126"/>
      <c r="X141" s="126"/>
      <c r="Y141" s="126"/>
      <c r="Z141" s="126"/>
      <c r="AA141" s="126"/>
      <c r="AB141" s="126"/>
      <c r="AC141" s="122"/>
      <c r="AD141" s="127"/>
      <c r="AE141" s="126"/>
      <c r="AF141" s="131"/>
      <c r="AG141" s="513"/>
      <c r="AH141" s="487"/>
      <c r="AI141" s="487"/>
      <c r="AJ141" s="487"/>
      <c r="AK141" s="487"/>
      <c r="AL141" s="487"/>
      <c r="AM141" s="487"/>
      <c r="AN141" s="487"/>
      <c r="AO141" s="487"/>
      <c r="AP141" s="487"/>
      <c r="AQ141" s="487"/>
      <c r="AR141" s="487"/>
      <c r="AS141" s="490"/>
      <c r="AT141" s="487"/>
      <c r="AU141" s="487"/>
    </row>
    <row r="142" spans="1:47" ht="29.25" customHeight="1">
      <c r="A142" s="516"/>
      <c r="B142" s="472"/>
      <c r="C142" s="511"/>
      <c r="D142" s="100" t="s">
        <v>241</v>
      </c>
      <c r="E142" s="121">
        <v>0</v>
      </c>
      <c r="F142" s="122"/>
      <c r="G142" s="122"/>
      <c r="H142" s="122"/>
      <c r="I142" s="122"/>
      <c r="J142" s="122"/>
      <c r="K142" s="122"/>
      <c r="L142" s="122"/>
      <c r="M142" s="122"/>
      <c r="N142" s="122"/>
      <c r="O142" s="122"/>
      <c r="P142" s="122"/>
      <c r="Q142" s="122"/>
      <c r="R142" s="123"/>
      <c r="S142" s="124"/>
      <c r="T142" s="125"/>
      <c r="U142" s="126"/>
      <c r="V142" s="126"/>
      <c r="W142" s="126"/>
      <c r="X142" s="126"/>
      <c r="Y142" s="126"/>
      <c r="Z142" s="126"/>
      <c r="AA142" s="126"/>
      <c r="AB142" s="126"/>
      <c r="AC142" s="126"/>
      <c r="AD142" s="126"/>
      <c r="AE142" s="126"/>
      <c r="AF142" s="131"/>
      <c r="AG142" s="513"/>
      <c r="AH142" s="487"/>
      <c r="AI142" s="487"/>
      <c r="AJ142" s="487"/>
      <c r="AK142" s="487"/>
      <c r="AL142" s="487"/>
      <c r="AM142" s="487"/>
      <c r="AN142" s="487"/>
      <c r="AO142" s="487"/>
      <c r="AP142" s="487"/>
      <c r="AQ142" s="487"/>
      <c r="AR142" s="487"/>
      <c r="AS142" s="490"/>
      <c r="AT142" s="487"/>
      <c r="AU142" s="487"/>
    </row>
    <row r="143" spans="1:47" ht="29.25" customHeight="1">
      <c r="A143" s="517"/>
      <c r="B143" s="473"/>
      <c r="C143" s="511"/>
      <c r="D143" s="108" t="s">
        <v>242</v>
      </c>
      <c r="E143" s="121">
        <v>0</v>
      </c>
      <c r="F143" s="128"/>
      <c r="G143" s="128"/>
      <c r="H143" s="128"/>
      <c r="I143" s="128"/>
      <c r="J143" s="128"/>
      <c r="K143" s="128"/>
      <c r="L143" s="128"/>
      <c r="M143" s="128"/>
      <c r="N143" s="128"/>
      <c r="O143" s="128"/>
      <c r="P143" s="128"/>
      <c r="Q143" s="128"/>
      <c r="R143" s="122"/>
      <c r="S143" s="124"/>
      <c r="T143" s="125"/>
      <c r="U143" s="126"/>
      <c r="V143" s="126"/>
      <c r="W143" s="126"/>
      <c r="X143" s="126"/>
      <c r="Y143" s="126"/>
      <c r="Z143" s="126"/>
      <c r="AA143" s="126"/>
      <c r="AB143" s="126"/>
      <c r="AC143" s="129"/>
      <c r="AD143" s="130"/>
      <c r="AE143" s="126"/>
      <c r="AF143" s="131"/>
      <c r="AG143" s="514"/>
      <c r="AH143" s="488"/>
      <c r="AI143" s="488"/>
      <c r="AJ143" s="488"/>
      <c r="AK143" s="488"/>
      <c r="AL143" s="488"/>
      <c r="AM143" s="488"/>
      <c r="AN143" s="488"/>
      <c r="AO143" s="488"/>
      <c r="AP143" s="488"/>
      <c r="AQ143" s="488"/>
      <c r="AR143" s="488"/>
      <c r="AS143" s="491"/>
      <c r="AT143" s="488"/>
      <c r="AU143" s="488"/>
    </row>
    <row r="144" spans="1:47" ht="34.5" customHeight="1">
      <c r="A144" s="502" t="s">
        <v>244</v>
      </c>
      <c r="B144" s="503"/>
      <c r="C144" s="503"/>
      <c r="D144" s="138" t="s">
        <v>245</v>
      </c>
      <c r="E144" s="139">
        <f>+E131+E141</f>
        <v>1050000000</v>
      </c>
      <c r="F144" s="139"/>
      <c r="G144" s="139"/>
      <c r="H144" s="139"/>
      <c r="I144" s="139"/>
      <c r="J144" s="139"/>
      <c r="K144" s="139"/>
      <c r="L144" s="139"/>
      <c r="M144" s="139"/>
      <c r="N144" s="139"/>
      <c r="O144" s="139"/>
      <c r="P144" s="139"/>
      <c r="Q144" s="139"/>
      <c r="R144" s="139"/>
      <c r="S144" s="140"/>
      <c r="T144" s="141"/>
      <c r="U144" s="139"/>
      <c r="V144" s="139"/>
      <c r="W144" s="139"/>
      <c r="X144" s="139"/>
      <c r="Y144" s="139"/>
      <c r="Z144" s="139"/>
      <c r="AA144" s="139"/>
      <c r="AB144" s="139"/>
      <c r="AC144" s="139"/>
      <c r="AD144" s="139"/>
      <c r="AE144" s="139"/>
      <c r="AF144" s="142"/>
      <c r="AG144" s="508" t="str">
        <f>+AG140</f>
        <v>19 LOCALIDADES</v>
      </c>
      <c r="AH144" s="501" t="s">
        <v>234</v>
      </c>
      <c r="AI144" s="501" t="s">
        <v>234</v>
      </c>
      <c r="AJ144" s="501" t="s">
        <v>234</v>
      </c>
      <c r="AK144" s="501" t="s">
        <v>234</v>
      </c>
      <c r="AL144" s="501" t="s">
        <v>234</v>
      </c>
      <c r="AM144" s="501" t="s">
        <v>234</v>
      </c>
      <c r="AN144" s="482">
        <f>+AN140</f>
        <v>4152687</v>
      </c>
      <c r="AO144" s="482">
        <f aca="true" t="shared" si="29" ref="AO144:AT144">+AO140</f>
        <v>4228114</v>
      </c>
      <c r="AP144" s="482" t="str">
        <f t="shared" si="29"/>
        <v>N/A</v>
      </c>
      <c r="AQ144" s="482" t="str">
        <f t="shared" si="29"/>
        <v>N/A</v>
      </c>
      <c r="AR144" s="482" t="str">
        <f t="shared" si="29"/>
        <v>TODOS</v>
      </c>
      <c r="AS144" s="482" t="str">
        <f t="shared" si="29"/>
        <v>COMUNIDAD EN GENERAL</v>
      </c>
      <c r="AT144" s="482">
        <f t="shared" si="29"/>
        <v>8380801</v>
      </c>
      <c r="AU144" s="501"/>
    </row>
    <row r="145" spans="1:47" ht="34.5" customHeight="1">
      <c r="A145" s="504"/>
      <c r="B145" s="505"/>
      <c r="C145" s="505"/>
      <c r="D145" s="143" t="s">
        <v>246</v>
      </c>
      <c r="E145" s="139">
        <f>+E133+E143</f>
        <v>0</v>
      </c>
      <c r="F145" s="139"/>
      <c r="G145" s="139"/>
      <c r="H145" s="139"/>
      <c r="I145" s="139"/>
      <c r="J145" s="139"/>
      <c r="K145" s="139"/>
      <c r="L145" s="139"/>
      <c r="M145" s="139"/>
      <c r="N145" s="139"/>
      <c r="O145" s="139"/>
      <c r="P145" s="139"/>
      <c r="Q145" s="139"/>
      <c r="R145" s="139"/>
      <c r="S145" s="140"/>
      <c r="T145" s="141"/>
      <c r="U145" s="139"/>
      <c r="V145" s="139"/>
      <c r="W145" s="139"/>
      <c r="X145" s="139"/>
      <c r="Y145" s="139"/>
      <c r="Z145" s="139"/>
      <c r="AA145" s="139"/>
      <c r="AB145" s="139"/>
      <c r="AC145" s="139"/>
      <c r="AD145" s="139"/>
      <c r="AE145" s="139"/>
      <c r="AF145" s="142"/>
      <c r="AG145" s="509"/>
      <c r="AH145" s="483"/>
      <c r="AI145" s="483"/>
      <c r="AJ145" s="483"/>
      <c r="AK145" s="483"/>
      <c r="AL145" s="483"/>
      <c r="AM145" s="483"/>
      <c r="AN145" s="483"/>
      <c r="AO145" s="483"/>
      <c r="AP145" s="483"/>
      <c r="AQ145" s="483"/>
      <c r="AR145" s="483"/>
      <c r="AS145" s="483"/>
      <c r="AT145" s="483"/>
      <c r="AU145" s="483"/>
    </row>
    <row r="146" spans="1:47" ht="34.5" customHeight="1" thickBot="1">
      <c r="A146" s="506"/>
      <c r="B146" s="507"/>
      <c r="C146" s="507"/>
      <c r="D146" s="144" t="s">
        <v>247</v>
      </c>
      <c r="E146" s="139">
        <f>+E144+E145</f>
        <v>1050000000</v>
      </c>
      <c r="F146" s="139"/>
      <c r="G146" s="139"/>
      <c r="H146" s="139"/>
      <c r="I146" s="139"/>
      <c r="J146" s="139"/>
      <c r="K146" s="139"/>
      <c r="L146" s="139"/>
      <c r="M146" s="139"/>
      <c r="N146" s="139"/>
      <c r="O146" s="139"/>
      <c r="P146" s="139"/>
      <c r="Q146" s="139"/>
      <c r="R146" s="139"/>
      <c r="S146" s="140"/>
      <c r="T146" s="141"/>
      <c r="U146" s="139"/>
      <c r="V146" s="139"/>
      <c r="W146" s="139"/>
      <c r="X146" s="139"/>
      <c r="Y146" s="139"/>
      <c r="Z146" s="139"/>
      <c r="AA146" s="139"/>
      <c r="AB146" s="139"/>
      <c r="AC146" s="139"/>
      <c r="AD146" s="139"/>
      <c r="AE146" s="139"/>
      <c r="AF146" s="142"/>
      <c r="AG146" s="510"/>
      <c r="AH146" s="484"/>
      <c r="AI146" s="484"/>
      <c r="AJ146" s="484"/>
      <c r="AK146" s="484"/>
      <c r="AL146" s="484"/>
      <c r="AM146" s="484"/>
      <c r="AN146" s="484"/>
      <c r="AO146" s="484"/>
      <c r="AP146" s="484"/>
      <c r="AQ146" s="484"/>
      <c r="AR146" s="484"/>
      <c r="AS146" s="484"/>
      <c r="AT146" s="484"/>
      <c r="AU146" s="484"/>
    </row>
    <row r="147" spans="1:46" ht="15">
      <c r="A147" s="145"/>
      <c r="B147" s="145"/>
      <c r="C147" s="145"/>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5"/>
      <c r="AE147" s="145"/>
      <c r="AF147" s="145"/>
      <c r="AG147" s="145"/>
      <c r="AH147" s="145"/>
      <c r="AI147" s="145"/>
      <c r="AJ147" s="145"/>
      <c r="AK147" s="145"/>
      <c r="AL147" s="145"/>
      <c r="AM147" s="145"/>
      <c r="AN147" s="145"/>
      <c r="AO147" s="145"/>
      <c r="AP147" s="145"/>
      <c r="AQ147" s="145"/>
      <c r="AR147" s="145"/>
      <c r="AS147" s="145"/>
      <c r="AT147" s="145"/>
    </row>
    <row r="148" spans="1:46" ht="18">
      <c r="A148" s="147" t="s">
        <v>56</v>
      </c>
      <c r="B148" s="145"/>
      <c r="C148" s="145"/>
      <c r="D148" s="145"/>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5"/>
      <c r="AE148" s="145"/>
      <c r="AF148" s="145"/>
      <c r="AG148" s="145"/>
      <c r="AH148" s="145"/>
      <c r="AI148" s="145"/>
      <c r="AJ148" s="148"/>
      <c r="AK148" s="148"/>
      <c r="AL148" s="148"/>
      <c r="AM148" s="148"/>
      <c r="AN148" s="148"/>
      <c r="AO148" s="148"/>
      <c r="AP148" s="148"/>
      <c r="AQ148" s="149"/>
      <c r="AR148" s="149"/>
      <c r="AS148" s="149"/>
      <c r="AT148" s="149"/>
    </row>
    <row r="149" spans="1:46" ht="18">
      <c r="A149" s="150" t="s">
        <v>57</v>
      </c>
      <c r="B149" s="496" t="s">
        <v>58</v>
      </c>
      <c r="C149" s="497"/>
      <c r="D149" s="498"/>
      <c r="E149" s="499" t="s">
        <v>59</v>
      </c>
      <c r="F149" s="500"/>
      <c r="G149" s="500"/>
      <c r="H149" s="500"/>
      <c r="I149" s="500"/>
      <c r="J149" s="500"/>
      <c r="K149" s="500"/>
      <c r="L149" s="500"/>
      <c r="M149" s="500"/>
      <c r="N149" s="500"/>
      <c r="O149" s="500"/>
      <c r="P149" s="500"/>
      <c r="Q149" s="500"/>
      <c r="R149" s="500"/>
      <c r="S149" s="145"/>
      <c r="T149" s="145"/>
      <c r="U149" s="145"/>
      <c r="V149" s="145"/>
      <c r="W149" s="145"/>
      <c r="X149" s="145"/>
      <c r="Y149" s="145"/>
      <c r="Z149" s="145"/>
      <c r="AA149" s="145"/>
      <c r="AB149" s="145"/>
      <c r="AC149" s="145"/>
      <c r="AD149" s="145"/>
      <c r="AE149" s="145"/>
      <c r="AF149" s="145"/>
      <c r="AG149" s="145"/>
      <c r="AH149" s="145"/>
      <c r="AI149" s="145"/>
      <c r="AJ149" s="148"/>
      <c r="AK149" s="148"/>
      <c r="AL149" s="148"/>
      <c r="AM149" s="148"/>
      <c r="AN149" s="148"/>
      <c r="AO149" s="148"/>
      <c r="AP149" s="148"/>
      <c r="AQ149" s="148"/>
      <c r="AR149" s="148"/>
      <c r="AS149" s="148"/>
      <c r="AT149" s="148"/>
    </row>
    <row r="150" spans="1:46" ht="15">
      <c r="A150" s="151">
        <v>12</v>
      </c>
      <c r="B150" s="479" t="s">
        <v>248</v>
      </c>
      <c r="C150" s="480"/>
      <c r="D150" s="481"/>
      <c r="E150" s="479"/>
      <c r="F150" s="480"/>
      <c r="G150" s="480"/>
      <c r="H150" s="480"/>
      <c r="I150" s="480"/>
      <c r="J150" s="480"/>
      <c r="K150" s="480"/>
      <c r="L150" s="480"/>
      <c r="M150" s="480"/>
      <c r="N150" s="480"/>
      <c r="O150" s="480"/>
      <c r="P150" s="480"/>
      <c r="Q150" s="480"/>
      <c r="R150" s="480"/>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row>
    <row r="151" spans="1:46" ht="15">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row>
    <row r="152" spans="1:46" ht="15">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row>
    <row r="153" spans="1:46" ht="15">
      <c r="A153" s="152"/>
      <c r="B153" s="152"/>
      <c r="C153" s="152"/>
      <c r="D153" s="152"/>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2"/>
      <c r="AE153" s="152"/>
      <c r="AF153" s="152"/>
      <c r="AG153" s="152"/>
      <c r="AH153" s="152"/>
      <c r="AI153" s="152"/>
      <c r="AJ153" s="152"/>
      <c r="AK153" s="152"/>
      <c r="AL153" s="152"/>
      <c r="AM153" s="152"/>
      <c r="AN153" s="152"/>
      <c r="AO153" s="152"/>
      <c r="AP153" s="152"/>
      <c r="AQ153" s="152"/>
      <c r="AR153" s="152"/>
      <c r="AS153" s="152"/>
      <c r="AT153" s="152"/>
    </row>
    <row r="154" spans="1:46" ht="15.75">
      <c r="A154" s="152"/>
      <c r="B154" s="152"/>
      <c r="C154" s="152"/>
      <c r="D154" s="152"/>
      <c r="E154" s="154"/>
      <c r="F154" s="154"/>
      <c r="G154" s="154"/>
      <c r="H154" s="154"/>
      <c r="I154" s="154"/>
      <c r="J154" s="154"/>
      <c r="K154" s="154"/>
      <c r="L154" s="154"/>
      <c r="M154" s="154"/>
      <c r="N154" s="154"/>
      <c r="O154" s="154"/>
      <c r="P154" s="154"/>
      <c r="Q154" s="154"/>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row>
    <row r="155" spans="1:46" ht="15">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5"/>
      <c r="AE155" s="152"/>
      <c r="AF155" s="152"/>
      <c r="AG155" s="152"/>
      <c r="AH155" s="152"/>
      <c r="AI155" s="152"/>
      <c r="AJ155" s="152"/>
      <c r="AK155" s="152"/>
      <c r="AL155" s="152"/>
      <c r="AM155" s="152"/>
      <c r="AN155" s="152"/>
      <c r="AO155" s="152"/>
      <c r="AP155" s="152"/>
      <c r="AQ155" s="152"/>
      <c r="AR155" s="152"/>
      <c r="AS155" s="152"/>
      <c r="AT155" s="152"/>
    </row>
    <row r="156" spans="1:46" ht="15">
      <c r="A156" s="152"/>
      <c r="B156" s="152"/>
      <c r="C156" s="152"/>
      <c r="D156" s="152"/>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2"/>
      <c r="AE156" s="152"/>
      <c r="AF156" s="152"/>
      <c r="AG156" s="152"/>
      <c r="AH156" s="152"/>
      <c r="AI156" s="152"/>
      <c r="AJ156" s="152"/>
      <c r="AK156" s="152"/>
      <c r="AL156" s="152"/>
      <c r="AM156" s="152"/>
      <c r="AN156" s="152"/>
      <c r="AO156" s="152"/>
      <c r="AP156" s="152"/>
      <c r="AQ156" s="152"/>
      <c r="AR156" s="152"/>
      <c r="AS156" s="152"/>
      <c r="AT156" s="152"/>
    </row>
    <row r="157" spans="1:46" ht="15">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row>
    <row r="158" spans="1:46" ht="15">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row>
    <row r="159" spans="1:46" ht="15">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row>
    <row r="160" spans="1:46" ht="15">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row>
    <row r="161" spans="1:46" ht="15">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row>
    <row r="162" spans="1:46" ht="15">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row>
    <row r="163" spans="1:46" ht="15">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row>
    <row r="164" spans="18:30" ht="15">
      <c r="R164" s="152"/>
      <c r="S164" s="152"/>
      <c r="T164" s="152"/>
      <c r="U164" s="152"/>
      <c r="V164" s="152"/>
      <c r="W164" s="152"/>
      <c r="X164" s="152"/>
      <c r="Y164" s="152"/>
      <c r="Z164" s="152"/>
      <c r="AA164" s="152"/>
      <c r="AB164" s="152"/>
      <c r="AC164" s="152"/>
      <c r="AD164" s="152"/>
    </row>
    <row r="165" spans="18:30" ht="15">
      <c r="R165" s="152"/>
      <c r="S165" s="152"/>
      <c r="T165" s="152"/>
      <c r="U165" s="152"/>
      <c r="V165" s="152"/>
      <c r="W165" s="152"/>
      <c r="X165" s="152"/>
      <c r="Y165" s="152"/>
      <c r="Z165" s="152"/>
      <c r="AA165" s="152"/>
      <c r="AB165" s="152"/>
      <c r="AC165" s="152"/>
      <c r="AD165" s="152"/>
    </row>
    <row r="166" spans="18:30" ht="15">
      <c r="R166" s="152"/>
      <c r="S166" s="152"/>
      <c r="T166" s="152"/>
      <c r="U166" s="152"/>
      <c r="V166" s="152"/>
      <c r="W166" s="152"/>
      <c r="X166" s="152"/>
      <c r="Y166" s="152"/>
      <c r="Z166" s="152"/>
      <c r="AA166" s="152"/>
      <c r="AB166" s="152"/>
      <c r="AC166" s="152"/>
      <c r="AD166" s="152"/>
    </row>
    <row r="167" spans="18:30" ht="15">
      <c r="R167" s="152"/>
      <c r="S167" s="152"/>
      <c r="T167" s="152"/>
      <c r="U167" s="152"/>
      <c r="V167" s="152"/>
      <c r="W167" s="152"/>
      <c r="X167" s="152"/>
      <c r="Y167" s="152"/>
      <c r="Z167" s="152"/>
      <c r="AA167" s="152"/>
      <c r="AB167" s="152"/>
      <c r="AC167" s="152"/>
      <c r="AD167" s="152"/>
    </row>
    <row r="168" spans="18:30" ht="15">
      <c r="R168" s="152"/>
      <c r="S168" s="152"/>
      <c r="T168" s="152"/>
      <c r="U168" s="152"/>
      <c r="V168" s="152"/>
      <c r="W168" s="152"/>
      <c r="X168" s="152"/>
      <c r="Y168" s="152"/>
      <c r="Z168" s="152"/>
      <c r="AA168" s="152"/>
      <c r="AB168" s="152"/>
      <c r="AC168" s="152"/>
      <c r="AD168" s="152"/>
    </row>
    <row r="169" spans="18:30" ht="15">
      <c r="R169" s="152"/>
      <c r="S169" s="152"/>
      <c r="T169" s="152"/>
      <c r="U169" s="152"/>
      <c r="V169" s="152"/>
      <c r="W169" s="152"/>
      <c r="X169" s="152"/>
      <c r="Y169" s="152"/>
      <c r="Z169" s="152"/>
      <c r="AA169" s="152"/>
      <c r="AB169" s="152"/>
      <c r="AC169" s="152"/>
      <c r="AD169" s="152"/>
    </row>
    <row r="170" spans="18:30" ht="15">
      <c r="R170" s="152"/>
      <c r="S170" s="152"/>
      <c r="T170" s="152"/>
      <c r="U170" s="152"/>
      <c r="V170" s="152"/>
      <c r="W170" s="152"/>
      <c r="X170" s="152"/>
      <c r="Y170" s="152"/>
      <c r="Z170" s="152"/>
      <c r="AA170" s="152"/>
      <c r="AB170" s="152"/>
      <c r="AC170" s="152"/>
      <c r="AD170" s="152"/>
    </row>
    <row r="171" spans="18:30" ht="15">
      <c r="R171" s="152"/>
      <c r="S171" s="152"/>
      <c r="T171" s="152"/>
      <c r="U171" s="152"/>
      <c r="V171" s="152"/>
      <c r="W171" s="152"/>
      <c r="X171" s="152"/>
      <c r="Y171" s="152"/>
      <c r="Z171" s="152"/>
      <c r="AA171" s="152"/>
      <c r="AB171" s="152"/>
      <c r="AC171" s="152"/>
      <c r="AD171" s="152"/>
    </row>
    <row r="172" spans="18:30" ht="15">
      <c r="R172" s="152"/>
      <c r="S172" s="152"/>
      <c r="T172" s="152"/>
      <c r="U172" s="152"/>
      <c r="V172" s="152"/>
      <c r="W172" s="152"/>
      <c r="X172" s="152"/>
      <c r="Y172" s="152"/>
      <c r="Z172" s="152"/>
      <c r="AA172" s="152"/>
      <c r="AB172" s="152"/>
      <c r="AC172" s="152"/>
      <c r="AD172" s="152"/>
    </row>
    <row r="173" spans="18:30" ht="15">
      <c r="R173" s="152"/>
      <c r="S173" s="152"/>
      <c r="T173" s="152"/>
      <c r="U173" s="152"/>
      <c r="V173" s="152"/>
      <c r="W173" s="152"/>
      <c r="X173" s="152"/>
      <c r="Y173" s="152"/>
      <c r="Z173" s="152"/>
      <c r="AA173" s="152"/>
      <c r="AB173" s="152"/>
      <c r="AC173" s="152"/>
      <c r="AD173" s="152"/>
    </row>
    <row r="174" spans="18:30" ht="15">
      <c r="R174" s="152"/>
      <c r="S174" s="152"/>
      <c r="T174" s="152"/>
      <c r="U174" s="152"/>
      <c r="V174" s="152"/>
      <c r="W174" s="152"/>
      <c r="X174" s="152"/>
      <c r="Y174" s="152"/>
      <c r="Z174" s="152"/>
      <c r="AA174" s="152"/>
      <c r="AB174" s="152"/>
      <c r="AC174" s="152"/>
      <c r="AD174" s="152"/>
    </row>
    <row r="175" spans="18:30" ht="15">
      <c r="R175" s="152"/>
      <c r="S175" s="152"/>
      <c r="T175" s="152"/>
      <c r="U175" s="152"/>
      <c r="V175" s="152"/>
      <c r="W175" s="152"/>
      <c r="X175" s="152"/>
      <c r="Y175" s="152"/>
      <c r="Z175" s="152"/>
      <c r="AA175" s="152"/>
      <c r="AB175" s="152"/>
      <c r="AC175" s="152"/>
      <c r="AD175" s="152"/>
    </row>
    <row r="176" spans="18:30" ht="15">
      <c r="R176" s="152"/>
      <c r="S176" s="152"/>
      <c r="T176" s="152"/>
      <c r="U176" s="152"/>
      <c r="V176" s="152"/>
      <c r="W176" s="152"/>
      <c r="X176" s="152"/>
      <c r="Y176" s="152"/>
      <c r="Z176" s="152"/>
      <c r="AA176" s="152"/>
      <c r="AB176" s="152"/>
      <c r="AC176" s="152"/>
      <c r="AD176" s="152"/>
    </row>
    <row r="177" spans="18:30" ht="15">
      <c r="R177" s="152"/>
      <c r="S177" s="152"/>
      <c r="T177" s="152"/>
      <c r="U177" s="152"/>
      <c r="V177" s="152"/>
      <c r="W177" s="152"/>
      <c r="X177" s="152"/>
      <c r="Y177" s="152"/>
      <c r="Z177" s="152"/>
      <c r="AA177" s="152"/>
      <c r="AB177" s="152"/>
      <c r="AC177" s="152"/>
      <c r="AD177" s="152"/>
    </row>
    <row r="178" spans="18:30" ht="15">
      <c r="R178" s="152"/>
      <c r="S178" s="152"/>
      <c r="T178" s="152"/>
      <c r="U178" s="152"/>
      <c r="V178" s="152"/>
      <c r="W178" s="152"/>
      <c r="X178" s="152"/>
      <c r="Y178" s="152"/>
      <c r="Z178" s="152"/>
      <c r="AA178" s="152"/>
      <c r="AB178" s="152"/>
      <c r="AC178" s="152"/>
      <c r="AD178" s="152"/>
    </row>
    <row r="179" spans="18:30" ht="15">
      <c r="R179" s="152"/>
      <c r="S179" s="152"/>
      <c r="T179" s="152"/>
      <c r="U179" s="152"/>
      <c r="V179" s="152"/>
      <c r="W179" s="152"/>
      <c r="X179" s="152"/>
      <c r="Y179" s="152"/>
      <c r="Z179" s="152"/>
      <c r="AA179" s="152"/>
      <c r="AB179" s="152"/>
      <c r="AC179" s="152"/>
      <c r="AD179" s="152"/>
    </row>
    <row r="180" spans="18:30" ht="15">
      <c r="R180" s="152"/>
      <c r="S180" s="152"/>
      <c r="T180" s="152"/>
      <c r="U180" s="152"/>
      <c r="V180" s="152"/>
      <c r="W180" s="152"/>
      <c r="X180" s="152"/>
      <c r="Y180" s="152"/>
      <c r="Z180" s="152"/>
      <c r="AA180" s="152"/>
      <c r="AB180" s="152"/>
      <c r="AC180" s="152"/>
      <c r="AD180" s="152"/>
    </row>
    <row r="181" spans="18:30" ht="15">
      <c r="R181" s="152"/>
      <c r="S181" s="152"/>
      <c r="T181" s="152"/>
      <c r="U181" s="152"/>
      <c r="V181" s="152"/>
      <c r="W181" s="152"/>
      <c r="X181" s="152"/>
      <c r="Y181" s="152"/>
      <c r="Z181" s="152"/>
      <c r="AA181" s="152"/>
      <c r="AB181" s="152"/>
      <c r="AC181" s="152"/>
      <c r="AD181" s="152"/>
    </row>
    <row r="182" spans="18:30" ht="15">
      <c r="R182" s="152"/>
      <c r="S182" s="152"/>
      <c r="T182" s="152"/>
      <c r="U182" s="152"/>
      <c r="V182" s="152"/>
      <c r="W182" s="152"/>
      <c r="X182" s="152"/>
      <c r="Y182" s="152"/>
      <c r="Z182" s="152"/>
      <c r="AA182" s="152"/>
      <c r="AB182" s="152"/>
      <c r="AC182" s="152"/>
      <c r="AD182" s="152"/>
    </row>
    <row r="183" spans="18:30" ht="15">
      <c r="R183" s="152"/>
      <c r="S183" s="152"/>
      <c r="T183" s="152"/>
      <c r="U183" s="152"/>
      <c r="V183" s="152"/>
      <c r="W183" s="152"/>
      <c r="X183" s="152"/>
      <c r="Y183" s="152"/>
      <c r="Z183" s="152"/>
      <c r="AA183" s="152"/>
      <c r="AB183" s="152"/>
      <c r="AC183" s="152"/>
      <c r="AD183" s="152"/>
    </row>
    <row r="184" spans="18:30" ht="15">
      <c r="R184" s="152"/>
      <c r="S184" s="152"/>
      <c r="T184" s="152"/>
      <c r="U184" s="152"/>
      <c r="V184" s="152"/>
      <c r="W184" s="152"/>
      <c r="X184" s="152"/>
      <c r="Y184" s="152"/>
      <c r="Z184" s="152"/>
      <c r="AA184" s="152"/>
      <c r="AB184" s="152"/>
      <c r="AC184" s="152"/>
      <c r="AD184" s="152"/>
    </row>
    <row r="185" spans="18:30" ht="15">
      <c r="R185" s="152"/>
      <c r="S185" s="152"/>
      <c r="T185" s="152"/>
      <c r="U185" s="152"/>
      <c r="V185" s="152"/>
      <c r="W185" s="152"/>
      <c r="X185" s="152"/>
      <c r="Y185" s="152"/>
      <c r="Z185" s="152"/>
      <c r="AA185" s="152"/>
      <c r="AB185" s="152"/>
      <c r="AC185" s="152"/>
      <c r="AD185" s="152"/>
    </row>
    <row r="186" spans="18:30" ht="15">
      <c r="R186" s="152"/>
      <c r="S186" s="152"/>
      <c r="T186" s="152"/>
      <c r="U186" s="152"/>
      <c r="V186" s="152"/>
      <c r="W186" s="152"/>
      <c r="X186" s="152"/>
      <c r="Y186" s="152"/>
      <c r="Z186" s="152"/>
      <c r="AA186" s="152"/>
      <c r="AB186" s="152"/>
      <c r="AC186" s="152"/>
      <c r="AD186" s="152"/>
    </row>
    <row r="187" spans="18:30" ht="15">
      <c r="R187" s="152"/>
      <c r="S187" s="152"/>
      <c r="T187" s="152"/>
      <c r="U187" s="152"/>
      <c r="V187" s="152"/>
      <c r="W187" s="152"/>
      <c r="X187" s="152"/>
      <c r="Y187" s="152"/>
      <c r="Z187" s="152"/>
      <c r="AA187" s="152"/>
      <c r="AB187" s="152"/>
      <c r="AC187" s="152"/>
      <c r="AD187" s="152"/>
    </row>
    <row r="188" spans="18:30" ht="15">
      <c r="R188" s="152"/>
      <c r="S188" s="152"/>
      <c r="T188" s="152"/>
      <c r="U188" s="152"/>
      <c r="V188" s="152"/>
      <c r="W188" s="152"/>
      <c r="X188" s="152"/>
      <c r="Y188" s="152"/>
      <c r="Z188" s="152"/>
      <c r="AA188" s="152"/>
      <c r="AB188" s="152"/>
      <c r="AC188" s="152"/>
      <c r="AD188" s="152"/>
    </row>
    <row r="189" spans="18:30" ht="15">
      <c r="R189" s="152"/>
      <c r="S189" s="152"/>
      <c r="T189" s="152"/>
      <c r="U189" s="152"/>
      <c r="V189" s="152"/>
      <c r="W189" s="152"/>
      <c r="X189" s="152"/>
      <c r="Y189" s="152"/>
      <c r="Z189" s="152"/>
      <c r="AA189" s="152"/>
      <c r="AB189" s="152"/>
      <c r="AC189" s="152"/>
      <c r="AD189" s="152"/>
    </row>
    <row r="190" spans="18:30" ht="15">
      <c r="R190" s="152"/>
      <c r="S190" s="152"/>
      <c r="T190" s="152"/>
      <c r="U190" s="152"/>
      <c r="V190" s="152"/>
      <c r="W190" s="152"/>
      <c r="X190" s="152"/>
      <c r="Y190" s="152"/>
      <c r="Z190" s="152"/>
      <c r="AA190" s="152"/>
      <c r="AB190" s="152"/>
      <c r="AC190" s="152"/>
      <c r="AD190" s="152"/>
    </row>
    <row r="191" spans="18:30" ht="15">
      <c r="R191" s="152"/>
      <c r="S191" s="152"/>
      <c r="T191" s="152"/>
      <c r="U191" s="152"/>
      <c r="V191" s="152"/>
      <c r="W191" s="152"/>
      <c r="X191" s="152"/>
      <c r="Y191" s="152"/>
      <c r="Z191" s="152"/>
      <c r="AA191" s="152"/>
      <c r="AB191" s="152"/>
      <c r="AC191" s="152"/>
      <c r="AD191" s="152"/>
    </row>
    <row r="192" spans="18:30" ht="15">
      <c r="R192" s="152"/>
      <c r="S192" s="152"/>
      <c r="T192" s="152"/>
      <c r="U192" s="152"/>
      <c r="V192" s="152"/>
      <c r="W192" s="152"/>
      <c r="X192" s="152"/>
      <c r="Y192" s="152"/>
      <c r="Z192" s="152"/>
      <c r="AA192" s="152"/>
      <c r="AB192" s="152"/>
      <c r="AC192" s="152"/>
      <c r="AD192" s="152"/>
    </row>
    <row r="193" spans="18:30" ht="15">
      <c r="R193" s="152"/>
      <c r="S193" s="152"/>
      <c r="T193" s="152"/>
      <c r="U193" s="152"/>
      <c r="V193" s="152"/>
      <c r="W193" s="152"/>
      <c r="X193" s="152"/>
      <c r="Y193" s="152"/>
      <c r="Z193" s="152"/>
      <c r="AA193" s="152"/>
      <c r="AB193" s="152"/>
      <c r="AC193" s="152"/>
      <c r="AD193" s="152"/>
    </row>
    <row r="194" spans="18:30" ht="15">
      <c r="R194" s="152"/>
      <c r="S194" s="152"/>
      <c r="T194" s="152"/>
      <c r="U194" s="152"/>
      <c r="V194" s="152"/>
      <c r="W194" s="152"/>
      <c r="X194" s="152"/>
      <c r="Y194" s="152"/>
      <c r="Z194" s="152"/>
      <c r="AA194" s="152"/>
      <c r="AB194" s="152"/>
      <c r="AC194" s="152"/>
      <c r="AD194" s="152"/>
    </row>
    <row r="195" spans="18:30" ht="15">
      <c r="R195" s="152"/>
      <c r="S195" s="152"/>
      <c r="T195" s="152"/>
      <c r="U195" s="152"/>
      <c r="V195" s="152"/>
      <c r="W195" s="152"/>
      <c r="X195" s="152"/>
      <c r="Y195" s="152"/>
      <c r="Z195" s="152"/>
      <c r="AA195" s="152"/>
      <c r="AB195" s="152"/>
      <c r="AC195" s="152"/>
      <c r="AD195" s="152"/>
    </row>
    <row r="196" spans="18:30" ht="15">
      <c r="R196" s="152"/>
      <c r="S196" s="152"/>
      <c r="T196" s="152"/>
      <c r="U196" s="152"/>
      <c r="V196" s="152"/>
      <c r="W196" s="152"/>
      <c r="X196" s="152"/>
      <c r="Y196" s="152"/>
      <c r="Z196" s="152"/>
      <c r="AA196" s="152"/>
      <c r="AB196" s="152"/>
      <c r="AC196" s="152"/>
      <c r="AD196" s="152"/>
    </row>
    <row r="197" spans="18:30" ht="15">
      <c r="R197" s="152"/>
      <c r="S197" s="152"/>
      <c r="T197" s="152"/>
      <c r="U197" s="152"/>
      <c r="V197" s="152"/>
      <c r="W197" s="152"/>
      <c r="X197" s="152"/>
      <c r="Y197" s="152"/>
      <c r="Z197" s="152"/>
      <c r="AA197" s="152"/>
      <c r="AB197" s="152"/>
      <c r="AC197" s="152"/>
      <c r="AD197" s="152"/>
    </row>
    <row r="198" spans="18:30" ht="15">
      <c r="R198" s="152"/>
      <c r="S198" s="152"/>
      <c r="T198" s="152"/>
      <c r="U198" s="152"/>
      <c r="V198" s="152"/>
      <c r="W198" s="152"/>
      <c r="X198" s="152"/>
      <c r="Y198" s="152"/>
      <c r="Z198" s="152"/>
      <c r="AA198" s="152"/>
      <c r="AB198" s="152"/>
      <c r="AC198" s="152"/>
      <c r="AD198" s="152"/>
    </row>
    <row r="199" spans="18:30" ht="15">
      <c r="R199" s="152"/>
      <c r="S199" s="152"/>
      <c r="T199" s="152"/>
      <c r="U199" s="152"/>
      <c r="V199" s="152"/>
      <c r="W199" s="152"/>
      <c r="X199" s="152"/>
      <c r="Y199" s="152"/>
      <c r="Z199" s="152"/>
      <c r="AA199" s="152"/>
      <c r="AB199" s="152"/>
      <c r="AC199" s="152"/>
      <c r="AD199" s="152"/>
    </row>
    <row r="200" spans="18:30" ht="15">
      <c r="R200" s="152"/>
      <c r="S200" s="152"/>
      <c r="T200" s="152"/>
      <c r="U200" s="152"/>
      <c r="V200" s="152"/>
      <c r="W200" s="152"/>
      <c r="X200" s="152"/>
      <c r="Y200" s="152"/>
      <c r="Z200" s="152"/>
      <c r="AA200" s="152"/>
      <c r="AB200" s="152"/>
      <c r="AC200" s="152"/>
      <c r="AD200" s="152"/>
    </row>
    <row r="201" spans="18:30" ht="15">
      <c r="R201" s="152"/>
      <c r="S201" s="152"/>
      <c r="T201" s="152"/>
      <c r="U201" s="152"/>
      <c r="V201" s="152"/>
      <c r="W201" s="152"/>
      <c r="X201" s="152"/>
      <c r="Y201" s="152"/>
      <c r="Z201" s="152"/>
      <c r="AA201" s="152"/>
      <c r="AB201" s="152"/>
      <c r="AC201" s="152"/>
      <c r="AD201" s="152"/>
    </row>
    <row r="202" spans="18:30" ht="15">
      <c r="R202" s="152"/>
      <c r="S202" s="152"/>
      <c r="T202" s="152"/>
      <c r="U202" s="152"/>
      <c r="V202" s="152"/>
      <c r="W202" s="152"/>
      <c r="X202" s="152"/>
      <c r="Y202" s="152"/>
      <c r="Z202" s="152"/>
      <c r="AA202" s="152"/>
      <c r="AB202" s="152"/>
      <c r="AC202" s="152"/>
      <c r="AD202" s="152"/>
    </row>
    <row r="203" spans="18:30" ht="15">
      <c r="R203" s="152"/>
      <c r="S203" s="152"/>
      <c r="T203" s="152"/>
      <c r="U203" s="152"/>
      <c r="V203" s="152"/>
      <c r="W203" s="152"/>
      <c r="X203" s="152"/>
      <c r="Y203" s="152"/>
      <c r="Z203" s="152"/>
      <c r="AA203" s="152"/>
      <c r="AB203" s="152"/>
      <c r="AC203" s="152"/>
      <c r="AD203" s="152"/>
    </row>
    <row r="204" spans="18:30" ht="15">
      <c r="R204" s="152"/>
      <c r="S204" s="152"/>
      <c r="T204" s="152"/>
      <c r="U204" s="152"/>
      <c r="V204" s="152"/>
      <c r="W204" s="152"/>
      <c r="X204" s="152"/>
      <c r="Y204" s="152"/>
      <c r="Z204" s="152"/>
      <c r="AA204" s="152"/>
      <c r="AB204" s="152"/>
      <c r="AC204" s="152"/>
      <c r="AD204" s="152"/>
    </row>
    <row r="205" spans="18:30" ht="15">
      <c r="R205" s="152"/>
      <c r="S205" s="152"/>
      <c r="T205" s="152"/>
      <c r="U205" s="152"/>
      <c r="V205" s="152"/>
      <c r="W205" s="152"/>
      <c r="X205" s="152"/>
      <c r="Y205" s="152"/>
      <c r="Z205" s="152"/>
      <c r="AA205" s="152"/>
      <c r="AB205" s="152"/>
      <c r="AC205" s="152"/>
      <c r="AD205" s="152"/>
    </row>
    <row r="206" spans="18:30" ht="15">
      <c r="R206" s="152"/>
      <c r="S206" s="152"/>
      <c r="T206" s="152"/>
      <c r="U206" s="152"/>
      <c r="V206" s="152"/>
      <c r="W206" s="152"/>
      <c r="X206" s="152"/>
      <c r="Y206" s="152"/>
      <c r="Z206" s="152"/>
      <c r="AA206" s="152"/>
      <c r="AB206" s="152"/>
      <c r="AC206" s="152"/>
      <c r="AD206" s="152"/>
    </row>
    <row r="207" spans="18:30" ht="15">
      <c r="R207" s="152"/>
      <c r="S207" s="152"/>
      <c r="T207" s="152"/>
      <c r="U207" s="152"/>
      <c r="V207" s="152"/>
      <c r="W207" s="152"/>
      <c r="X207" s="152"/>
      <c r="Y207" s="152"/>
      <c r="Z207" s="152"/>
      <c r="AA207" s="152"/>
      <c r="AB207" s="152"/>
      <c r="AC207" s="152"/>
      <c r="AD207" s="152"/>
    </row>
    <row r="208" spans="18:30" ht="15">
      <c r="R208" s="152"/>
      <c r="S208" s="152"/>
      <c r="T208" s="152"/>
      <c r="U208" s="152"/>
      <c r="V208" s="152"/>
      <c r="W208" s="152"/>
      <c r="X208" s="152"/>
      <c r="Y208" s="152"/>
      <c r="Z208" s="152"/>
      <c r="AA208" s="152"/>
      <c r="AB208" s="152"/>
      <c r="AC208" s="152"/>
      <c r="AD208" s="152"/>
    </row>
    <row r="209" spans="18:30" ht="15">
      <c r="R209" s="152"/>
      <c r="S209" s="152"/>
      <c r="T209" s="152"/>
      <c r="U209" s="152"/>
      <c r="V209" s="152"/>
      <c r="W209" s="152"/>
      <c r="X209" s="152"/>
      <c r="Y209" s="152"/>
      <c r="Z209" s="152"/>
      <c r="AA209" s="152"/>
      <c r="AB209" s="152"/>
      <c r="AC209" s="152"/>
      <c r="AD209" s="152"/>
    </row>
    <row r="210" spans="18:30" ht="15">
      <c r="R210" s="152"/>
      <c r="S210" s="152"/>
      <c r="T210" s="152"/>
      <c r="U210" s="152"/>
      <c r="V210" s="152"/>
      <c r="W210" s="152"/>
      <c r="X210" s="152"/>
      <c r="Y210" s="152"/>
      <c r="Z210" s="152"/>
      <c r="AA210" s="152"/>
      <c r="AB210" s="152"/>
      <c r="AC210" s="152"/>
      <c r="AD210" s="152"/>
    </row>
    <row r="211" spans="18:30" ht="15">
      <c r="R211" s="152"/>
      <c r="S211" s="152"/>
      <c r="T211" s="152"/>
      <c r="U211" s="152"/>
      <c r="V211" s="152"/>
      <c r="W211" s="152"/>
      <c r="X211" s="152"/>
      <c r="Y211" s="152"/>
      <c r="Z211" s="152"/>
      <c r="AA211" s="152"/>
      <c r="AB211" s="152"/>
      <c r="AC211" s="152"/>
      <c r="AD211" s="152"/>
    </row>
    <row r="212" spans="18:30" ht="15">
      <c r="R212" s="152"/>
      <c r="S212" s="152"/>
      <c r="T212" s="152"/>
      <c r="U212" s="152"/>
      <c r="V212" s="152"/>
      <c r="W212" s="152"/>
      <c r="X212" s="152"/>
      <c r="Y212" s="152"/>
      <c r="Z212" s="152"/>
      <c r="AA212" s="152"/>
      <c r="AB212" s="152"/>
      <c r="AC212" s="152"/>
      <c r="AD212" s="152"/>
    </row>
    <row r="213" spans="18:30" ht="15">
      <c r="R213" s="152"/>
      <c r="S213" s="152"/>
      <c r="T213" s="152"/>
      <c r="U213" s="152"/>
      <c r="V213" s="152"/>
      <c r="W213" s="152"/>
      <c r="X213" s="152"/>
      <c r="Y213" s="152"/>
      <c r="Z213" s="152"/>
      <c r="AA213" s="152"/>
      <c r="AB213" s="152"/>
      <c r="AC213" s="152"/>
      <c r="AD213" s="152"/>
    </row>
    <row r="214" spans="18:30" ht="15">
      <c r="R214" s="152"/>
      <c r="S214" s="152"/>
      <c r="T214" s="152"/>
      <c r="U214" s="152"/>
      <c r="V214" s="152"/>
      <c r="W214" s="152"/>
      <c r="X214" s="152"/>
      <c r="Y214" s="152"/>
      <c r="Z214" s="152"/>
      <c r="AA214" s="152"/>
      <c r="AB214" s="152"/>
      <c r="AC214" s="152"/>
      <c r="AD214" s="152"/>
    </row>
    <row r="215" spans="18:30" ht="15">
      <c r="R215" s="152"/>
      <c r="S215" s="152"/>
      <c r="T215" s="152"/>
      <c r="U215" s="152"/>
      <c r="V215" s="152"/>
      <c r="W215" s="152"/>
      <c r="X215" s="152"/>
      <c r="Y215" s="152"/>
      <c r="Z215" s="152"/>
      <c r="AA215" s="152"/>
      <c r="AB215" s="152"/>
      <c r="AC215" s="152"/>
      <c r="AD215" s="152"/>
    </row>
    <row r="216" spans="18:30" ht="15">
      <c r="R216" s="152"/>
      <c r="S216" s="152"/>
      <c r="T216" s="152"/>
      <c r="U216" s="152"/>
      <c r="V216" s="152"/>
      <c r="W216" s="152"/>
      <c r="X216" s="152"/>
      <c r="Y216" s="152"/>
      <c r="Z216" s="152"/>
      <c r="AA216" s="152"/>
      <c r="AB216" s="152"/>
      <c r="AC216" s="152"/>
      <c r="AD216" s="152"/>
    </row>
    <row r="217" spans="18:30" ht="15">
      <c r="R217" s="152"/>
      <c r="S217" s="152"/>
      <c r="T217" s="152"/>
      <c r="U217" s="152"/>
      <c r="V217" s="152"/>
      <c r="W217" s="152"/>
      <c r="X217" s="152"/>
      <c r="Y217" s="152"/>
      <c r="Z217" s="152"/>
      <c r="AA217" s="152"/>
      <c r="AB217" s="152"/>
      <c r="AC217" s="152"/>
      <c r="AD217" s="152"/>
    </row>
    <row r="218" spans="18:30" ht="15">
      <c r="R218" s="152"/>
      <c r="S218" s="152"/>
      <c r="T218" s="152"/>
      <c r="U218" s="152"/>
      <c r="V218" s="152"/>
      <c r="W218" s="152"/>
      <c r="X218" s="152"/>
      <c r="Y218" s="152"/>
      <c r="Z218" s="152"/>
      <c r="AA218" s="152"/>
      <c r="AB218" s="152"/>
      <c r="AC218" s="152"/>
      <c r="AD218" s="152"/>
    </row>
    <row r="219" spans="18:30" ht="15">
      <c r="R219" s="152"/>
      <c r="S219" s="152"/>
      <c r="T219" s="152"/>
      <c r="U219" s="152"/>
      <c r="V219" s="152"/>
      <c r="W219" s="152"/>
      <c r="X219" s="152"/>
      <c r="Y219" s="152"/>
      <c r="Z219" s="152"/>
      <c r="AA219" s="152"/>
      <c r="AB219" s="152"/>
      <c r="AC219" s="152"/>
      <c r="AD219" s="152"/>
    </row>
    <row r="220" spans="18:30" ht="15">
      <c r="R220" s="152"/>
      <c r="S220" s="152"/>
      <c r="T220" s="152"/>
      <c r="U220" s="152"/>
      <c r="V220" s="152"/>
      <c r="W220" s="152"/>
      <c r="X220" s="152"/>
      <c r="Y220" s="152"/>
      <c r="Z220" s="152"/>
      <c r="AA220" s="152"/>
      <c r="AB220" s="152"/>
      <c r="AC220" s="152"/>
      <c r="AD220" s="152"/>
    </row>
    <row r="221" spans="18:30" ht="15">
      <c r="R221" s="152"/>
      <c r="S221" s="152"/>
      <c r="T221" s="152"/>
      <c r="U221" s="152"/>
      <c r="V221" s="152"/>
      <c r="W221" s="152"/>
      <c r="X221" s="152"/>
      <c r="Y221" s="152"/>
      <c r="Z221" s="152"/>
      <c r="AA221" s="152"/>
      <c r="AB221" s="152"/>
      <c r="AC221" s="152"/>
      <c r="AD221" s="152"/>
    </row>
    <row r="222" spans="18:30" ht="15">
      <c r="R222" s="152"/>
      <c r="S222" s="152"/>
      <c r="T222" s="152"/>
      <c r="U222" s="152"/>
      <c r="V222" s="152"/>
      <c r="W222" s="152"/>
      <c r="X222" s="152"/>
      <c r="Y222" s="152"/>
      <c r="Z222" s="152"/>
      <c r="AA222" s="152"/>
      <c r="AB222" s="152"/>
      <c r="AC222" s="152"/>
      <c r="AD222" s="152"/>
    </row>
    <row r="223" spans="18:30" ht="15">
      <c r="R223" s="152"/>
      <c r="S223" s="152"/>
      <c r="T223" s="152"/>
      <c r="U223" s="152"/>
      <c r="V223" s="152"/>
      <c r="W223" s="152"/>
      <c r="X223" s="152"/>
      <c r="Y223" s="152"/>
      <c r="Z223" s="152"/>
      <c r="AA223" s="152"/>
      <c r="AB223" s="152"/>
      <c r="AC223" s="152"/>
      <c r="AD223" s="152"/>
    </row>
    <row r="224" spans="18:30" ht="15">
      <c r="R224" s="152"/>
      <c r="S224" s="152"/>
      <c r="T224" s="152"/>
      <c r="U224" s="152"/>
      <c r="V224" s="152"/>
      <c r="W224" s="152"/>
      <c r="X224" s="152"/>
      <c r="Y224" s="152"/>
      <c r="Z224" s="152"/>
      <c r="AA224" s="152"/>
      <c r="AB224" s="152"/>
      <c r="AC224" s="152"/>
      <c r="AD224" s="152"/>
    </row>
    <row r="225" spans="18:30" ht="15">
      <c r="R225" s="152"/>
      <c r="S225" s="152"/>
      <c r="T225" s="152"/>
      <c r="U225" s="152"/>
      <c r="V225" s="152"/>
      <c r="W225" s="152"/>
      <c r="X225" s="152"/>
      <c r="Y225" s="152"/>
      <c r="Z225" s="152"/>
      <c r="AA225" s="152"/>
      <c r="AB225" s="152"/>
      <c r="AC225" s="152"/>
      <c r="AD225" s="152"/>
    </row>
    <row r="226" spans="18:30" ht="15">
      <c r="R226" s="152"/>
      <c r="S226" s="152"/>
      <c r="T226" s="152"/>
      <c r="U226" s="152"/>
      <c r="V226" s="152"/>
      <c r="W226" s="152"/>
      <c r="X226" s="152"/>
      <c r="Y226" s="152"/>
      <c r="Z226" s="152"/>
      <c r="AA226" s="152"/>
      <c r="AB226" s="152"/>
      <c r="AC226" s="152"/>
      <c r="AD226" s="152"/>
    </row>
    <row r="227" spans="18:30" ht="15">
      <c r="R227" s="152"/>
      <c r="S227" s="152"/>
      <c r="T227" s="152"/>
      <c r="U227" s="152"/>
      <c r="V227" s="152"/>
      <c r="W227" s="152"/>
      <c r="X227" s="152"/>
      <c r="Y227" s="152"/>
      <c r="Z227" s="152"/>
      <c r="AA227" s="152"/>
      <c r="AB227" s="152"/>
      <c r="AC227" s="152"/>
      <c r="AD227" s="152"/>
    </row>
    <row r="228" spans="18:30" ht="15">
      <c r="R228" s="152"/>
      <c r="S228" s="152"/>
      <c r="T228" s="152"/>
      <c r="U228" s="152"/>
      <c r="V228" s="152"/>
      <c r="W228" s="152"/>
      <c r="X228" s="152"/>
      <c r="Y228" s="152"/>
      <c r="Z228" s="152"/>
      <c r="AA228" s="152"/>
      <c r="AB228" s="152"/>
      <c r="AC228" s="152"/>
      <c r="AD228" s="152"/>
    </row>
    <row r="229" spans="18:30" ht="15">
      <c r="R229" s="152"/>
      <c r="S229" s="152"/>
      <c r="T229" s="152"/>
      <c r="U229" s="152"/>
      <c r="V229" s="152"/>
      <c r="W229" s="152"/>
      <c r="X229" s="152"/>
      <c r="Y229" s="152"/>
      <c r="Z229" s="152"/>
      <c r="AA229" s="152"/>
      <c r="AB229" s="152"/>
      <c r="AC229" s="152"/>
      <c r="AD229" s="152"/>
    </row>
    <row r="230" spans="18:30" ht="15">
      <c r="R230" s="152"/>
      <c r="S230" s="152"/>
      <c r="T230" s="152"/>
      <c r="U230" s="152"/>
      <c r="V230" s="152"/>
      <c r="W230" s="152"/>
      <c r="X230" s="152"/>
      <c r="Y230" s="152"/>
      <c r="Z230" s="152"/>
      <c r="AA230" s="152"/>
      <c r="AB230" s="152"/>
      <c r="AC230" s="152"/>
      <c r="AD230" s="152"/>
    </row>
    <row r="231" spans="18:30" ht="15">
      <c r="R231" s="152"/>
      <c r="S231" s="152"/>
      <c r="T231" s="152"/>
      <c r="U231" s="152"/>
      <c r="V231" s="152"/>
      <c r="W231" s="152"/>
      <c r="X231" s="152"/>
      <c r="Y231" s="152"/>
      <c r="Z231" s="152"/>
      <c r="AA231" s="152"/>
      <c r="AB231" s="152"/>
      <c r="AC231" s="152"/>
      <c r="AD231" s="152"/>
    </row>
    <row r="232" spans="18:30" ht="15">
      <c r="R232" s="152"/>
      <c r="S232" s="152"/>
      <c r="T232" s="152"/>
      <c r="U232" s="152"/>
      <c r="V232" s="152"/>
      <c r="W232" s="152"/>
      <c r="X232" s="152"/>
      <c r="Y232" s="152"/>
      <c r="Z232" s="152"/>
      <c r="AA232" s="152"/>
      <c r="AB232" s="152"/>
      <c r="AC232" s="152"/>
      <c r="AD232" s="152"/>
    </row>
    <row r="233" spans="18:30" ht="15">
      <c r="R233" s="152"/>
      <c r="S233" s="152"/>
      <c r="T233" s="152"/>
      <c r="U233" s="152"/>
      <c r="V233" s="152"/>
      <c r="W233" s="152"/>
      <c r="X233" s="152"/>
      <c r="Y233" s="152"/>
      <c r="Z233" s="152"/>
      <c r="AA233" s="152"/>
      <c r="AB233" s="152"/>
      <c r="AC233" s="152"/>
      <c r="AD233" s="152"/>
    </row>
    <row r="234" spans="18:30" ht="15">
      <c r="R234" s="152"/>
      <c r="S234" s="152"/>
      <c r="T234" s="152"/>
      <c r="U234" s="152"/>
      <c r="V234" s="152"/>
      <c r="W234" s="152"/>
      <c r="X234" s="152"/>
      <c r="Y234" s="152"/>
      <c r="Z234" s="152"/>
      <c r="AA234" s="152"/>
      <c r="AB234" s="152"/>
      <c r="AC234" s="152"/>
      <c r="AD234" s="152"/>
    </row>
    <row r="235" spans="18:30" ht="15">
      <c r="R235" s="152"/>
      <c r="S235" s="152"/>
      <c r="T235" s="152"/>
      <c r="U235" s="152"/>
      <c r="V235" s="152"/>
      <c r="W235" s="152"/>
      <c r="X235" s="152"/>
      <c r="Y235" s="152"/>
      <c r="Z235" s="152"/>
      <c r="AA235" s="152"/>
      <c r="AB235" s="152"/>
      <c r="AC235" s="152"/>
      <c r="AD235" s="152"/>
    </row>
    <row r="236" spans="18:30" ht="15">
      <c r="R236" s="152"/>
      <c r="S236" s="152"/>
      <c r="T236" s="152"/>
      <c r="U236" s="152"/>
      <c r="V236" s="152"/>
      <c r="W236" s="152"/>
      <c r="X236" s="152"/>
      <c r="Y236" s="152"/>
      <c r="Z236" s="152"/>
      <c r="AA236" s="152"/>
      <c r="AB236" s="152"/>
      <c r="AC236" s="152"/>
      <c r="AD236" s="152"/>
    </row>
    <row r="237" spans="18:30" ht="15">
      <c r="R237" s="152"/>
      <c r="S237" s="152"/>
      <c r="T237" s="152"/>
      <c r="U237" s="152"/>
      <c r="V237" s="152"/>
      <c r="W237" s="152"/>
      <c r="X237" s="152"/>
      <c r="Y237" s="152"/>
      <c r="Z237" s="152"/>
      <c r="AA237" s="152"/>
      <c r="AB237" s="152"/>
      <c r="AC237" s="152"/>
      <c r="AD237" s="152"/>
    </row>
    <row r="238" spans="18:30" ht="15">
      <c r="R238" s="152"/>
      <c r="S238" s="152"/>
      <c r="T238" s="152"/>
      <c r="U238" s="152"/>
      <c r="V238" s="152"/>
      <c r="W238" s="152"/>
      <c r="X238" s="152"/>
      <c r="Y238" s="152"/>
      <c r="Z238" s="152"/>
      <c r="AA238" s="152"/>
      <c r="AB238" s="152"/>
      <c r="AC238" s="152"/>
      <c r="AD238" s="152"/>
    </row>
    <row r="239" spans="18:30" ht="15">
      <c r="R239" s="152"/>
      <c r="S239" s="152"/>
      <c r="T239" s="152"/>
      <c r="U239" s="152"/>
      <c r="V239" s="152"/>
      <c r="W239" s="152"/>
      <c r="X239" s="152"/>
      <c r="Y239" s="152"/>
      <c r="Z239" s="152"/>
      <c r="AA239" s="152"/>
      <c r="AB239" s="152"/>
      <c r="AC239" s="152"/>
      <c r="AD239" s="152"/>
    </row>
    <row r="240" spans="18:30" ht="15">
      <c r="R240" s="152"/>
      <c r="S240" s="152"/>
      <c r="T240" s="152"/>
      <c r="U240" s="152"/>
      <c r="V240" s="152"/>
      <c r="W240" s="152"/>
      <c r="X240" s="152"/>
      <c r="Y240" s="152"/>
      <c r="Z240" s="152"/>
      <c r="AA240" s="152"/>
      <c r="AB240" s="152"/>
      <c r="AC240" s="152"/>
      <c r="AD240" s="152"/>
    </row>
    <row r="241" spans="18:30" ht="15">
      <c r="R241" s="152"/>
      <c r="S241" s="152"/>
      <c r="T241" s="152"/>
      <c r="U241" s="152"/>
      <c r="V241" s="152"/>
      <c r="W241" s="152"/>
      <c r="X241" s="152"/>
      <c r="Y241" s="152"/>
      <c r="Z241" s="152"/>
      <c r="AA241" s="152"/>
      <c r="AB241" s="152"/>
      <c r="AC241" s="152"/>
      <c r="AD241" s="152"/>
    </row>
    <row r="242" spans="18:30" ht="15">
      <c r="R242" s="152"/>
      <c r="S242" s="152"/>
      <c r="T242" s="152"/>
      <c r="U242" s="152"/>
      <c r="V242" s="152"/>
      <c r="W242" s="152"/>
      <c r="X242" s="152"/>
      <c r="Y242" s="152"/>
      <c r="Z242" s="152"/>
      <c r="AA242" s="152"/>
      <c r="AB242" s="152"/>
      <c r="AC242" s="152"/>
      <c r="AD242" s="152"/>
    </row>
    <row r="243" spans="18:30" ht="15">
      <c r="R243" s="152"/>
      <c r="S243" s="152"/>
      <c r="T243" s="152"/>
      <c r="U243" s="152"/>
      <c r="V243" s="152"/>
      <c r="W243" s="152"/>
      <c r="X243" s="152"/>
      <c r="Y243" s="152"/>
      <c r="Z243" s="152"/>
      <c r="AA243" s="152"/>
      <c r="AB243" s="152"/>
      <c r="AC243" s="152"/>
      <c r="AD243" s="152"/>
    </row>
    <row r="244" spans="18:30" ht="15">
      <c r="R244" s="152"/>
      <c r="S244" s="152"/>
      <c r="T244" s="152"/>
      <c r="U244" s="152"/>
      <c r="V244" s="152"/>
      <c r="W244" s="152"/>
      <c r="X244" s="152"/>
      <c r="Y244" s="152"/>
      <c r="Z244" s="152"/>
      <c r="AA244" s="152"/>
      <c r="AB244" s="152"/>
      <c r="AC244" s="152"/>
      <c r="AD244" s="152"/>
    </row>
    <row r="245" spans="18:30" ht="15">
      <c r="R245" s="152"/>
      <c r="S245" s="152"/>
      <c r="T245" s="152"/>
      <c r="U245" s="152"/>
      <c r="V245" s="152"/>
      <c r="W245" s="152"/>
      <c r="X245" s="152"/>
      <c r="Y245" s="152"/>
      <c r="Z245" s="152"/>
      <c r="AA245" s="152"/>
      <c r="AB245" s="152"/>
      <c r="AC245" s="152"/>
      <c r="AD245" s="152"/>
    </row>
    <row r="246" spans="18:30" ht="15">
      <c r="R246" s="152"/>
      <c r="S246" s="152"/>
      <c r="T246" s="152"/>
      <c r="U246" s="152"/>
      <c r="V246" s="152"/>
      <c r="W246" s="152"/>
      <c r="X246" s="152"/>
      <c r="Y246" s="152"/>
      <c r="Z246" s="152"/>
      <c r="AA246" s="152"/>
      <c r="AB246" s="152"/>
      <c r="AC246" s="152"/>
      <c r="AD246" s="152"/>
    </row>
    <row r="247" spans="18:30" ht="15">
      <c r="R247" s="152"/>
      <c r="S247" s="152"/>
      <c r="T247" s="152"/>
      <c r="U247" s="152"/>
      <c r="V247" s="152"/>
      <c r="W247" s="152"/>
      <c r="X247" s="152"/>
      <c r="Y247" s="152"/>
      <c r="Z247" s="152"/>
      <c r="AA247" s="152"/>
      <c r="AB247" s="152"/>
      <c r="AC247" s="152"/>
      <c r="AD247" s="152"/>
    </row>
    <row r="248" spans="18:30" ht="15">
      <c r="R248" s="152"/>
      <c r="S248" s="152"/>
      <c r="T248" s="152"/>
      <c r="U248" s="152"/>
      <c r="V248" s="152"/>
      <c r="W248" s="152"/>
      <c r="X248" s="152"/>
      <c r="Y248" s="152"/>
      <c r="Z248" s="152"/>
      <c r="AA248" s="152"/>
      <c r="AB248" s="152"/>
      <c r="AC248" s="152"/>
      <c r="AD248" s="152"/>
    </row>
    <row r="249" spans="18:30" ht="15">
      <c r="R249" s="152"/>
      <c r="S249" s="152"/>
      <c r="T249" s="152"/>
      <c r="U249" s="152"/>
      <c r="V249" s="152"/>
      <c r="W249" s="152"/>
      <c r="X249" s="152"/>
      <c r="Y249" s="152"/>
      <c r="Z249" s="152"/>
      <c r="AA249" s="152"/>
      <c r="AB249" s="152"/>
      <c r="AC249" s="152"/>
      <c r="AD249" s="152"/>
    </row>
    <row r="250" spans="18:30" ht="15">
      <c r="R250" s="152"/>
      <c r="S250" s="152"/>
      <c r="T250" s="152"/>
      <c r="U250" s="152"/>
      <c r="V250" s="152"/>
      <c r="W250" s="152"/>
      <c r="X250" s="152"/>
      <c r="Y250" s="152"/>
      <c r="Z250" s="152"/>
      <c r="AA250" s="152"/>
      <c r="AB250" s="152"/>
      <c r="AC250" s="152"/>
      <c r="AD250" s="152"/>
    </row>
    <row r="251" spans="18:30" ht="15">
      <c r="R251" s="152"/>
      <c r="S251" s="152"/>
      <c r="T251" s="152"/>
      <c r="U251" s="152"/>
      <c r="V251" s="152"/>
      <c r="W251" s="152"/>
      <c r="X251" s="152"/>
      <c r="Y251" s="152"/>
      <c r="Z251" s="152"/>
      <c r="AA251" s="152"/>
      <c r="AB251" s="152"/>
      <c r="AC251" s="152"/>
      <c r="AD251" s="152"/>
    </row>
    <row r="252" spans="18:30" ht="15">
      <c r="R252" s="152"/>
      <c r="S252" s="152"/>
      <c r="T252" s="152"/>
      <c r="U252" s="152"/>
      <c r="V252" s="152"/>
      <c r="W252" s="152"/>
      <c r="X252" s="152"/>
      <c r="Y252" s="152"/>
      <c r="Z252" s="152"/>
      <c r="AA252" s="152"/>
      <c r="AB252" s="152"/>
      <c r="AC252" s="152"/>
      <c r="AD252" s="152"/>
    </row>
    <row r="253" spans="18:30" ht="15">
      <c r="R253" s="152"/>
      <c r="S253" s="152"/>
      <c r="T253" s="152"/>
      <c r="U253" s="152"/>
      <c r="V253" s="152"/>
      <c r="W253" s="152"/>
      <c r="X253" s="152"/>
      <c r="Y253" s="152"/>
      <c r="Z253" s="152"/>
      <c r="AA253" s="152"/>
      <c r="AB253" s="152"/>
      <c r="AC253" s="152"/>
      <c r="AD253" s="152"/>
    </row>
    <row r="254" spans="18:30" ht="15">
      <c r="R254" s="152"/>
      <c r="S254" s="152"/>
      <c r="T254" s="152"/>
      <c r="U254" s="152"/>
      <c r="V254" s="152"/>
      <c r="W254" s="152"/>
      <c r="X254" s="152"/>
      <c r="Y254" s="152"/>
      <c r="Z254" s="152"/>
      <c r="AA254" s="152"/>
      <c r="AB254" s="152"/>
      <c r="AC254" s="152"/>
      <c r="AD254" s="152"/>
    </row>
    <row r="255" spans="18:30" ht="15">
      <c r="R255" s="152"/>
      <c r="S255" s="152"/>
      <c r="T255" s="152"/>
      <c r="U255" s="152"/>
      <c r="V255" s="152"/>
      <c r="W255" s="152"/>
      <c r="X255" s="152"/>
      <c r="Y255" s="152"/>
      <c r="Z255" s="152"/>
      <c r="AA255" s="152"/>
      <c r="AB255" s="152"/>
      <c r="AC255" s="152"/>
      <c r="AD255" s="152"/>
    </row>
    <row r="256" spans="18:30" ht="15">
      <c r="R256" s="152"/>
      <c r="S256" s="152"/>
      <c r="T256" s="152"/>
      <c r="U256" s="152"/>
      <c r="V256" s="152"/>
      <c r="W256" s="152"/>
      <c r="X256" s="152"/>
      <c r="Y256" s="152"/>
      <c r="Z256" s="152"/>
      <c r="AA256" s="152"/>
      <c r="AB256" s="152"/>
      <c r="AC256" s="152"/>
      <c r="AD256" s="152"/>
    </row>
    <row r="257" spans="18:30" ht="15">
      <c r="R257" s="152"/>
      <c r="S257" s="152"/>
      <c r="T257" s="152"/>
      <c r="U257" s="152"/>
      <c r="V257" s="152"/>
      <c r="W257" s="152"/>
      <c r="X257" s="152"/>
      <c r="Y257" s="152"/>
      <c r="Z257" s="152"/>
      <c r="AA257" s="152"/>
      <c r="AB257" s="152"/>
      <c r="AC257" s="152"/>
      <c r="AD257" s="152"/>
    </row>
    <row r="258" spans="18:30" ht="15">
      <c r="R258" s="152"/>
      <c r="S258" s="152"/>
      <c r="T258" s="152"/>
      <c r="U258" s="152"/>
      <c r="V258" s="152"/>
      <c r="W258" s="152"/>
      <c r="X258" s="152"/>
      <c r="Y258" s="152"/>
      <c r="Z258" s="152"/>
      <c r="AA258" s="152"/>
      <c r="AB258" s="152"/>
      <c r="AC258" s="152"/>
      <c r="AD258" s="152"/>
    </row>
    <row r="259" spans="18:30" ht="15">
      <c r="R259" s="152"/>
      <c r="S259" s="152"/>
      <c r="T259" s="152"/>
      <c r="U259" s="152"/>
      <c r="V259" s="152"/>
      <c r="W259" s="152"/>
      <c r="X259" s="152"/>
      <c r="Y259" s="152"/>
      <c r="Z259" s="152"/>
      <c r="AA259" s="152"/>
      <c r="AB259" s="152"/>
      <c r="AC259" s="152"/>
      <c r="AD259" s="152"/>
    </row>
    <row r="260" spans="18:30" ht="15">
      <c r="R260" s="152"/>
      <c r="S260" s="152"/>
      <c r="T260" s="152"/>
      <c r="U260" s="152"/>
      <c r="V260" s="152"/>
      <c r="W260" s="152"/>
      <c r="X260" s="152"/>
      <c r="Y260" s="152"/>
      <c r="Z260" s="152"/>
      <c r="AA260" s="152"/>
      <c r="AB260" s="152"/>
      <c r="AC260" s="152"/>
      <c r="AD260" s="152"/>
    </row>
    <row r="261" spans="18:30" ht="15">
      <c r="R261" s="152"/>
      <c r="S261" s="152"/>
      <c r="T261" s="152"/>
      <c r="U261" s="152"/>
      <c r="V261" s="152"/>
      <c r="W261" s="152"/>
      <c r="X261" s="152"/>
      <c r="Y261" s="152"/>
      <c r="Z261" s="152"/>
      <c r="AA261" s="152"/>
      <c r="AB261" s="152"/>
      <c r="AC261" s="152"/>
      <c r="AD261" s="152"/>
    </row>
    <row r="262" spans="18:30" ht="15">
      <c r="R262" s="152"/>
      <c r="S262" s="152"/>
      <c r="T262" s="152"/>
      <c r="U262" s="152"/>
      <c r="V262" s="152"/>
      <c r="W262" s="152"/>
      <c r="X262" s="152"/>
      <c r="Y262" s="152"/>
      <c r="Z262" s="152"/>
      <c r="AA262" s="152"/>
      <c r="AB262" s="152"/>
      <c r="AC262" s="152"/>
      <c r="AD262" s="152"/>
    </row>
    <row r="263" spans="18:30" ht="15">
      <c r="R263" s="152"/>
      <c r="S263" s="152"/>
      <c r="T263" s="152"/>
      <c r="U263" s="152"/>
      <c r="V263" s="152"/>
      <c r="W263" s="152"/>
      <c r="X263" s="152"/>
      <c r="Y263" s="152"/>
      <c r="Z263" s="152"/>
      <c r="AA263" s="152"/>
      <c r="AB263" s="152"/>
      <c r="AC263" s="152"/>
      <c r="AD263" s="152"/>
    </row>
    <row r="264" spans="18:30" ht="15">
      <c r="R264" s="152"/>
      <c r="S264" s="152"/>
      <c r="T264" s="152"/>
      <c r="U264" s="152"/>
      <c r="V264" s="152"/>
      <c r="W264" s="152"/>
      <c r="X264" s="152"/>
      <c r="Y264" s="152"/>
      <c r="Z264" s="152"/>
      <c r="AA264" s="152"/>
      <c r="AB264" s="152"/>
      <c r="AC264" s="152"/>
      <c r="AD264" s="152"/>
    </row>
    <row r="265" spans="18:30" ht="15">
      <c r="R265" s="152"/>
      <c r="S265" s="152"/>
      <c r="T265" s="152"/>
      <c r="U265" s="152"/>
      <c r="V265" s="152"/>
      <c r="W265" s="152"/>
      <c r="X265" s="152"/>
      <c r="Y265" s="152"/>
      <c r="Z265" s="152"/>
      <c r="AA265" s="152"/>
      <c r="AB265" s="152"/>
      <c r="AC265" s="152"/>
      <c r="AD265" s="152"/>
    </row>
    <row r="266" spans="18:30" ht="15">
      <c r="R266" s="152"/>
      <c r="S266" s="152"/>
      <c r="T266" s="152"/>
      <c r="U266" s="152"/>
      <c r="V266" s="152"/>
      <c r="W266" s="152"/>
      <c r="X266" s="152"/>
      <c r="Y266" s="152"/>
      <c r="Z266" s="152"/>
      <c r="AA266" s="152"/>
      <c r="AB266" s="152"/>
      <c r="AC266" s="152"/>
      <c r="AD266" s="152"/>
    </row>
    <row r="267" spans="18:30" ht="15">
      <c r="R267" s="152"/>
      <c r="S267" s="152"/>
      <c r="T267" s="152"/>
      <c r="U267" s="152"/>
      <c r="V267" s="152"/>
      <c r="W267" s="152"/>
      <c r="X267" s="152"/>
      <c r="Y267" s="152"/>
      <c r="Z267" s="152"/>
      <c r="AA267" s="152"/>
      <c r="AB267" s="152"/>
      <c r="AC267" s="152"/>
      <c r="AD267" s="152"/>
    </row>
    <row r="268" spans="18:30" ht="15">
      <c r="R268" s="152"/>
      <c r="S268" s="152"/>
      <c r="T268" s="152"/>
      <c r="U268" s="152"/>
      <c r="V268" s="152"/>
      <c r="W268" s="152"/>
      <c r="X268" s="152"/>
      <c r="Y268" s="152"/>
      <c r="Z268" s="152"/>
      <c r="AA268" s="152"/>
      <c r="AB268" s="152"/>
      <c r="AC268" s="152"/>
      <c r="AD268" s="152"/>
    </row>
    <row r="269" spans="18:30" ht="15">
      <c r="R269" s="152"/>
      <c r="S269" s="152"/>
      <c r="T269" s="152"/>
      <c r="U269" s="152"/>
      <c r="V269" s="152"/>
      <c r="W269" s="152"/>
      <c r="X269" s="152"/>
      <c r="Y269" s="152"/>
      <c r="Z269" s="152"/>
      <c r="AA269" s="152"/>
      <c r="AB269" s="152"/>
      <c r="AC269" s="152"/>
      <c r="AD269" s="152"/>
    </row>
    <row r="270" spans="18:30" ht="15">
      <c r="R270" s="152"/>
      <c r="S270" s="152"/>
      <c r="T270" s="152"/>
      <c r="U270" s="152"/>
      <c r="V270" s="152"/>
      <c r="W270" s="152"/>
      <c r="X270" s="152"/>
      <c r="Y270" s="152"/>
      <c r="Z270" s="152"/>
      <c r="AA270" s="152"/>
      <c r="AB270" s="152"/>
      <c r="AC270" s="152"/>
      <c r="AD270" s="152"/>
    </row>
    <row r="271" spans="18:30" ht="15">
      <c r="R271" s="152"/>
      <c r="S271" s="152"/>
      <c r="T271" s="152"/>
      <c r="U271" s="152"/>
      <c r="V271" s="152"/>
      <c r="W271" s="152"/>
      <c r="X271" s="152"/>
      <c r="Y271" s="152"/>
      <c r="Z271" s="152"/>
      <c r="AA271" s="152"/>
      <c r="AB271" s="152"/>
      <c r="AC271" s="152"/>
      <c r="AD271" s="152"/>
    </row>
    <row r="272" spans="18:30" ht="15">
      <c r="R272" s="152"/>
      <c r="S272" s="152"/>
      <c r="T272" s="152"/>
      <c r="U272" s="152"/>
      <c r="V272" s="152"/>
      <c r="W272" s="152"/>
      <c r="X272" s="152"/>
      <c r="Y272" s="152"/>
      <c r="Z272" s="152"/>
      <c r="AA272" s="152"/>
      <c r="AB272" s="152"/>
      <c r="AC272" s="152"/>
      <c r="AD272" s="152"/>
    </row>
    <row r="273" spans="18:30" ht="15">
      <c r="R273" s="152"/>
      <c r="S273" s="152"/>
      <c r="T273" s="152"/>
      <c r="U273" s="152"/>
      <c r="V273" s="152"/>
      <c r="W273" s="152"/>
      <c r="X273" s="152"/>
      <c r="Y273" s="152"/>
      <c r="Z273" s="152"/>
      <c r="AA273" s="152"/>
      <c r="AB273" s="152"/>
      <c r="AC273" s="152"/>
      <c r="AD273" s="152"/>
    </row>
    <row r="274" spans="18:30" ht="15">
      <c r="R274" s="152"/>
      <c r="S274" s="152"/>
      <c r="T274" s="152"/>
      <c r="U274" s="152"/>
      <c r="V274" s="152"/>
      <c r="W274" s="152"/>
      <c r="X274" s="152"/>
      <c r="Y274" s="152"/>
      <c r="Z274" s="152"/>
      <c r="AA274" s="152"/>
      <c r="AB274" s="152"/>
      <c r="AC274" s="152"/>
      <c r="AD274" s="152"/>
    </row>
    <row r="275" spans="18:30" ht="15">
      <c r="R275" s="152"/>
      <c r="S275" s="152"/>
      <c r="T275" s="152"/>
      <c r="U275" s="152"/>
      <c r="V275" s="152"/>
      <c r="W275" s="152"/>
      <c r="X275" s="152"/>
      <c r="Y275" s="152"/>
      <c r="Z275" s="152"/>
      <c r="AA275" s="152"/>
      <c r="AB275" s="152"/>
      <c r="AC275" s="152"/>
      <c r="AD275" s="152"/>
    </row>
    <row r="276" spans="18:30" ht="15">
      <c r="R276" s="152"/>
      <c r="S276" s="152"/>
      <c r="T276" s="152"/>
      <c r="U276" s="152"/>
      <c r="V276" s="152"/>
      <c r="W276" s="152"/>
      <c r="X276" s="152"/>
      <c r="Y276" s="152"/>
      <c r="Z276" s="152"/>
      <c r="AA276" s="152"/>
      <c r="AB276" s="152"/>
      <c r="AC276" s="152"/>
      <c r="AD276" s="152"/>
    </row>
    <row r="277" spans="18:30" ht="15">
      <c r="R277" s="152"/>
      <c r="S277" s="152"/>
      <c r="T277" s="152"/>
      <c r="U277" s="152"/>
      <c r="V277" s="152"/>
      <c r="W277" s="152"/>
      <c r="X277" s="152"/>
      <c r="Y277" s="152"/>
      <c r="Z277" s="152"/>
      <c r="AA277" s="152"/>
      <c r="AB277" s="152"/>
      <c r="AC277" s="152"/>
      <c r="AD277" s="152"/>
    </row>
    <row r="278" spans="18:30" ht="15">
      <c r="R278" s="152"/>
      <c r="S278" s="152"/>
      <c r="T278" s="152"/>
      <c r="U278" s="152"/>
      <c r="V278" s="152"/>
      <c r="W278" s="152"/>
      <c r="X278" s="152"/>
      <c r="Y278" s="152"/>
      <c r="Z278" s="152"/>
      <c r="AA278" s="152"/>
      <c r="AB278" s="152"/>
      <c r="AC278" s="152"/>
      <c r="AD278" s="152"/>
    </row>
    <row r="279" spans="18:30" ht="15">
      <c r="R279" s="152"/>
      <c r="S279" s="152"/>
      <c r="T279" s="152"/>
      <c r="U279" s="152"/>
      <c r="V279" s="152"/>
      <c r="W279" s="152"/>
      <c r="X279" s="152"/>
      <c r="Y279" s="152"/>
      <c r="Z279" s="152"/>
      <c r="AA279" s="152"/>
      <c r="AB279" s="152"/>
      <c r="AC279" s="152"/>
      <c r="AD279" s="152"/>
    </row>
    <row r="280" spans="18:30" ht="15">
      <c r="R280" s="152"/>
      <c r="S280" s="152"/>
      <c r="T280" s="152"/>
      <c r="U280" s="152"/>
      <c r="V280" s="152"/>
      <c r="W280" s="152"/>
      <c r="X280" s="152"/>
      <c r="Y280" s="152"/>
      <c r="Z280" s="152"/>
      <c r="AA280" s="152"/>
      <c r="AB280" s="152"/>
      <c r="AC280" s="152"/>
      <c r="AD280" s="152"/>
    </row>
    <row r="281" spans="18:30" ht="15">
      <c r="R281" s="152"/>
      <c r="S281" s="152"/>
      <c r="T281" s="152"/>
      <c r="U281" s="152"/>
      <c r="V281" s="152"/>
      <c r="W281" s="152"/>
      <c r="X281" s="152"/>
      <c r="Y281" s="152"/>
      <c r="Z281" s="152"/>
      <c r="AA281" s="152"/>
      <c r="AB281" s="152"/>
      <c r="AC281" s="152"/>
      <c r="AD281" s="152"/>
    </row>
    <row r="282" spans="18:30" ht="15">
      <c r="R282" s="152"/>
      <c r="S282" s="152"/>
      <c r="T282" s="152"/>
      <c r="U282" s="152"/>
      <c r="V282" s="152"/>
      <c r="W282" s="152"/>
      <c r="X282" s="152"/>
      <c r="Y282" s="152"/>
      <c r="Z282" s="152"/>
      <c r="AA282" s="152"/>
      <c r="AB282" s="152"/>
      <c r="AC282" s="152"/>
      <c r="AD282" s="152"/>
    </row>
    <row r="283" spans="18:30" ht="15">
      <c r="R283" s="152"/>
      <c r="S283" s="152"/>
      <c r="T283" s="152"/>
      <c r="U283" s="152"/>
      <c r="V283" s="152"/>
      <c r="W283" s="152"/>
      <c r="X283" s="152"/>
      <c r="Y283" s="152"/>
      <c r="Z283" s="152"/>
      <c r="AA283" s="152"/>
      <c r="AB283" s="152"/>
      <c r="AC283" s="152"/>
      <c r="AD283" s="152"/>
    </row>
    <row r="284" spans="18:30" ht="15">
      <c r="R284" s="152"/>
      <c r="S284" s="152"/>
      <c r="T284" s="152"/>
      <c r="U284" s="152"/>
      <c r="V284" s="152"/>
      <c r="W284" s="152"/>
      <c r="X284" s="152"/>
      <c r="Y284" s="152"/>
      <c r="Z284" s="152"/>
      <c r="AA284" s="152"/>
      <c r="AB284" s="152"/>
      <c r="AC284" s="152"/>
      <c r="AD284" s="152"/>
    </row>
    <row r="285" spans="18:30" ht="15">
      <c r="R285" s="152"/>
      <c r="S285" s="152"/>
      <c r="T285" s="152"/>
      <c r="U285" s="152"/>
      <c r="V285" s="152"/>
      <c r="W285" s="152"/>
      <c r="X285" s="152"/>
      <c r="Y285" s="152"/>
      <c r="Z285" s="152"/>
      <c r="AA285" s="152"/>
      <c r="AB285" s="152"/>
      <c r="AC285" s="152"/>
      <c r="AD285" s="152"/>
    </row>
    <row r="286" spans="18:30" ht="15">
      <c r="R286" s="152"/>
      <c r="S286" s="152"/>
      <c r="T286" s="152"/>
      <c r="U286" s="152"/>
      <c r="V286" s="152"/>
      <c r="W286" s="152"/>
      <c r="X286" s="152"/>
      <c r="Y286" s="152"/>
      <c r="Z286" s="152"/>
      <c r="AA286" s="152"/>
      <c r="AB286" s="152"/>
      <c r="AC286" s="152"/>
      <c r="AD286" s="152"/>
    </row>
    <row r="287" spans="18:30" ht="15">
      <c r="R287" s="152"/>
      <c r="S287" s="152"/>
      <c r="T287" s="152"/>
      <c r="U287" s="152"/>
      <c r="V287" s="152"/>
      <c r="W287" s="152"/>
      <c r="X287" s="152"/>
      <c r="Y287" s="152"/>
      <c r="Z287" s="152"/>
      <c r="AA287" s="152"/>
      <c r="AB287" s="152"/>
      <c r="AC287" s="152"/>
      <c r="AD287" s="152"/>
    </row>
    <row r="288" spans="18:30" ht="15">
      <c r="R288" s="152"/>
      <c r="S288" s="152"/>
      <c r="T288" s="152"/>
      <c r="U288" s="152"/>
      <c r="V288" s="152"/>
      <c r="W288" s="152"/>
      <c r="X288" s="152"/>
      <c r="Y288" s="152"/>
      <c r="Z288" s="152"/>
      <c r="AA288" s="152"/>
      <c r="AB288" s="152"/>
      <c r="AC288" s="152"/>
      <c r="AD288" s="152"/>
    </row>
    <row r="289" spans="18:30" ht="15">
      <c r="R289" s="152"/>
      <c r="S289" s="152"/>
      <c r="T289" s="152"/>
      <c r="U289" s="152"/>
      <c r="V289" s="152"/>
      <c r="W289" s="152"/>
      <c r="X289" s="152"/>
      <c r="Y289" s="152"/>
      <c r="Z289" s="152"/>
      <c r="AA289" s="152"/>
      <c r="AB289" s="152"/>
      <c r="AC289" s="152"/>
      <c r="AD289" s="152"/>
    </row>
    <row r="290" spans="18:30" ht="15">
      <c r="R290" s="152"/>
      <c r="S290" s="152"/>
      <c r="T290" s="152"/>
      <c r="U290" s="152"/>
      <c r="V290" s="152"/>
      <c r="W290" s="152"/>
      <c r="X290" s="152"/>
      <c r="Y290" s="152"/>
      <c r="Z290" s="152"/>
      <c r="AA290" s="152"/>
      <c r="AB290" s="152"/>
      <c r="AC290" s="152"/>
      <c r="AD290" s="152"/>
    </row>
    <row r="291" spans="18:30" ht="15">
      <c r="R291" s="152"/>
      <c r="S291" s="152"/>
      <c r="T291" s="152"/>
      <c r="U291" s="152"/>
      <c r="V291" s="152"/>
      <c r="W291" s="152"/>
      <c r="X291" s="152"/>
      <c r="Y291" s="152"/>
      <c r="Z291" s="152"/>
      <c r="AA291" s="152"/>
      <c r="AB291" s="152"/>
      <c r="AC291" s="152"/>
      <c r="AD291" s="152"/>
    </row>
    <row r="292" spans="18:30" ht="15">
      <c r="R292" s="152"/>
      <c r="S292" s="152"/>
      <c r="T292" s="152"/>
      <c r="U292" s="152"/>
      <c r="V292" s="152"/>
      <c r="W292" s="152"/>
      <c r="X292" s="152"/>
      <c r="Y292" s="152"/>
      <c r="Z292" s="152"/>
      <c r="AA292" s="152"/>
      <c r="AB292" s="152"/>
      <c r="AC292" s="152"/>
      <c r="AD292" s="152"/>
    </row>
    <row r="293" spans="18:30" ht="15">
      <c r="R293" s="152"/>
      <c r="S293" s="152"/>
      <c r="T293" s="152"/>
      <c r="U293" s="152"/>
      <c r="V293" s="152"/>
      <c r="W293" s="152"/>
      <c r="X293" s="152"/>
      <c r="Y293" s="152"/>
      <c r="Z293" s="152"/>
      <c r="AA293" s="152"/>
      <c r="AB293" s="152"/>
      <c r="AC293" s="152"/>
      <c r="AD293" s="152"/>
    </row>
    <row r="294" spans="18:30" ht="15">
      <c r="R294" s="152"/>
      <c r="S294" s="152"/>
      <c r="T294" s="152"/>
      <c r="U294" s="152"/>
      <c r="V294" s="152"/>
      <c r="W294" s="152"/>
      <c r="X294" s="152"/>
      <c r="Y294" s="152"/>
      <c r="Z294" s="152"/>
      <c r="AA294" s="152"/>
      <c r="AB294" s="152"/>
      <c r="AC294" s="152"/>
      <c r="AD294" s="152"/>
    </row>
    <row r="295" spans="18:30" ht="15">
      <c r="R295" s="152"/>
      <c r="S295" s="152"/>
      <c r="T295" s="152"/>
      <c r="U295" s="152"/>
      <c r="V295" s="152"/>
      <c r="W295" s="152"/>
      <c r="X295" s="152"/>
      <c r="Y295" s="152"/>
      <c r="Z295" s="152"/>
      <c r="AA295" s="152"/>
      <c r="AB295" s="152"/>
      <c r="AC295" s="152"/>
      <c r="AD295" s="152"/>
    </row>
    <row r="296" spans="18:30" ht="15">
      <c r="R296" s="152"/>
      <c r="S296" s="152"/>
      <c r="T296" s="152"/>
      <c r="U296" s="152"/>
      <c r="V296" s="152"/>
      <c r="W296" s="152"/>
      <c r="X296" s="152"/>
      <c r="Y296" s="152"/>
      <c r="Z296" s="152"/>
      <c r="AA296" s="152"/>
      <c r="AB296" s="152"/>
      <c r="AC296" s="152"/>
      <c r="AD296" s="152"/>
    </row>
    <row r="297" spans="18:30" ht="15">
      <c r="R297" s="152"/>
      <c r="S297" s="152"/>
      <c r="T297" s="152"/>
      <c r="U297" s="152"/>
      <c r="V297" s="152"/>
      <c r="W297" s="152"/>
      <c r="X297" s="152"/>
      <c r="Y297" s="152"/>
      <c r="Z297" s="152"/>
      <c r="AA297" s="152"/>
      <c r="AB297" s="152"/>
      <c r="AC297" s="152"/>
      <c r="AD297" s="152"/>
    </row>
    <row r="298" spans="18:30" ht="15">
      <c r="R298" s="152"/>
      <c r="S298" s="152"/>
      <c r="T298" s="152"/>
      <c r="U298" s="152"/>
      <c r="V298" s="152"/>
      <c r="W298" s="152"/>
      <c r="X298" s="152"/>
      <c r="Y298" s="152"/>
      <c r="Z298" s="152"/>
      <c r="AA298" s="152"/>
      <c r="AB298" s="152"/>
      <c r="AC298" s="152"/>
      <c r="AD298" s="152"/>
    </row>
    <row r="299" spans="18:30" ht="15">
      <c r="R299" s="152"/>
      <c r="S299" s="152"/>
      <c r="T299" s="152"/>
      <c r="U299" s="152"/>
      <c r="V299" s="152"/>
      <c r="W299" s="152"/>
      <c r="X299" s="152"/>
      <c r="Y299" s="152"/>
      <c r="Z299" s="152"/>
      <c r="AA299" s="152"/>
      <c r="AB299" s="152"/>
      <c r="AC299" s="152"/>
      <c r="AD299" s="152"/>
    </row>
    <row r="300" spans="18:30" ht="15">
      <c r="R300" s="152"/>
      <c r="S300" s="152"/>
      <c r="T300" s="152"/>
      <c r="U300" s="152"/>
      <c r="V300" s="152"/>
      <c r="W300" s="152"/>
      <c r="X300" s="152"/>
      <c r="Y300" s="152"/>
      <c r="Z300" s="152"/>
      <c r="AA300" s="152"/>
      <c r="AB300" s="152"/>
      <c r="AC300" s="152"/>
      <c r="AD300" s="152"/>
    </row>
    <row r="301" spans="18:30" ht="15">
      <c r="R301" s="152"/>
      <c r="S301" s="152"/>
      <c r="T301" s="152"/>
      <c r="U301" s="152"/>
      <c r="V301" s="152"/>
      <c r="W301" s="152"/>
      <c r="X301" s="152"/>
      <c r="Y301" s="152"/>
      <c r="Z301" s="152"/>
      <c r="AA301" s="152"/>
      <c r="AB301" s="152"/>
      <c r="AC301" s="152"/>
      <c r="AD301" s="152"/>
    </row>
    <row r="302" spans="18:30" ht="15">
      <c r="R302" s="152"/>
      <c r="S302" s="152"/>
      <c r="T302" s="152"/>
      <c r="U302" s="152"/>
      <c r="V302" s="152"/>
      <c r="W302" s="152"/>
      <c r="X302" s="152"/>
      <c r="Y302" s="152"/>
      <c r="Z302" s="152"/>
      <c r="AA302" s="152"/>
      <c r="AB302" s="152"/>
      <c r="AC302" s="152"/>
      <c r="AD302" s="152"/>
    </row>
    <row r="303" spans="18:30" ht="15">
      <c r="R303" s="152"/>
      <c r="S303" s="152"/>
      <c r="T303" s="152"/>
      <c r="U303" s="152"/>
      <c r="V303" s="152"/>
      <c r="W303" s="152"/>
      <c r="X303" s="152"/>
      <c r="Y303" s="152"/>
      <c r="Z303" s="152"/>
      <c r="AA303" s="152"/>
      <c r="AB303" s="152"/>
      <c r="AC303" s="152"/>
      <c r="AD303" s="152"/>
    </row>
    <row r="304" spans="18:30" ht="15">
      <c r="R304" s="152"/>
      <c r="S304" s="152"/>
      <c r="T304" s="152"/>
      <c r="U304" s="152"/>
      <c r="V304" s="152"/>
      <c r="W304" s="152"/>
      <c r="X304" s="152"/>
      <c r="Y304" s="152"/>
      <c r="Z304" s="152"/>
      <c r="AA304" s="152"/>
      <c r="AB304" s="152"/>
      <c r="AC304" s="152"/>
      <c r="AD304" s="152"/>
    </row>
    <row r="305" spans="18:30" ht="15">
      <c r="R305" s="152"/>
      <c r="S305" s="152"/>
      <c r="T305" s="152"/>
      <c r="U305" s="152"/>
      <c r="V305" s="152"/>
      <c r="W305" s="152"/>
      <c r="X305" s="152"/>
      <c r="Y305" s="152"/>
      <c r="Z305" s="152"/>
      <c r="AA305" s="152"/>
      <c r="AB305" s="152"/>
      <c r="AC305" s="152"/>
      <c r="AD305" s="152"/>
    </row>
    <row r="306" spans="18:30" ht="15">
      <c r="R306" s="152"/>
      <c r="S306" s="152"/>
      <c r="T306" s="152"/>
      <c r="U306" s="152"/>
      <c r="V306" s="152"/>
      <c r="W306" s="152"/>
      <c r="X306" s="152"/>
      <c r="Y306" s="152"/>
      <c r="Z306" s="152"/>
      <c r="AA306" s="152"/>
      <c r="AB306" s="152"/>
      <c r="AC306" s="152"/>
      <c r="AD306" s="152"/>
    </row>
    <row r="307" spans="18:30" ht="15">
      <c r="R307" s="152"/>
      <c r="S307" s="152"/>
      <c r="T307" s="152"/>
      <c r="U307" s="152"/>
      <c r="V307" s="152"/>
      <c r="W307" s="152"/>
      <c r="X307" s="152"/>
      <c r="Y307" s="152"/>
      <c r="Z307" s="152"/>
      <c r="AA307" s="152"/>
      <c r="AB307" s="152"/>
      <c r="AC307" s="152"/>
      <c r="AD307" s="152"/>
    </row>
    <row r="308" spans="18:30" ht="15">
      <c r="R308" s="152"/>
      <c r="S308" s="152"/>
      <c r="T308" s="152"/>
      <c r="U308" s="152"/>
      <c r="V308" s="152"/>
      <c r="W308" s="152"/>
      <c r="X308" s="152"/>
      <c r="Y308" s="152"/>
      <c r="Z308" s="152"/>
      <c r="AA308" s="152"/>
      <c r="AB308" s="152"/>
      <c r="AC308" s="152"/>
      <c r="AD308" s="152"/>
    </row>
    <row r="309" spans="18:30" ht="15">
      <c r="R309" s="152"/>
      <c r="S309" s="152"/>
      <c r="T309" s="152"/>
      <c r="U309" s="152"/>
      <c r="V309" s="152"/>
      <c r="W309" s="152"/>
      <c r="X309" s="152"/>
      <c r="Y309" s="152"/>
      <c r="Z309" s="152"/>
      <c r="AA309" s="152"/>
      <c r="AB309" s="152"/>
      <c r="AC309" s="152"/>
      <c r="AD309" s="152"/>
    </row>
    <row r="310" spans="18:30" ht="15">
      <c r="R310" s="152"/>
      <c r="S310" s="152"/>
      <c r="T310" s="152"/>
      <c r="U310" s="152"/>
      <c r="V310" s="152"/>
      <c r="W310" s="152"/>
      <c r="X310" s="152"/>
      <c r="Y310" s="152"/>
      <c r="Z310" s="152"/>
      <c r="AA310" s="152"/>
      <c r="AB310" s="152"/>
      <c r="AC310" s="152"/>
      <c r="AD310" s="152"/>
    </row>
    <row r="311" spans="18:30" ht="15">
      <c r="R311" s="152"/>
      <c r="S311" s="152"/>
      <c r="T311" s="152"/>
      <c r="U311" s="152"/>
      <c r="V311" s="152"/>
      <c r="W311" s="152"/>
      <c r="X311" s="152"/>
      <c r="Y311" s="152"/>
      <c r="Z311" s="152"/>
      <c r="AA311" s="152"/>
      <c r="AB311" s="152"/>
      <c r="AC311" s="152"/>
      <c r="AD311" s="152"/>
    </row>
    <row r="312" spans="18:30" ht="15">
      <c r="R312" s="152"/>
      <c r="S312" s="152"/>
      <c r="T312" s="152"/>
      <c r="U312" s="152"/>
      <c r="V312" s="152"/>
      <c r="W312" s="152"/>
      <c r="X312" s="152"/>
      <c r="Y312" s="152"/>
      <c r="Z312" s="152"/>
      <c r="AA312" s="152"/>
      <c r="AB312" s="152"/>
      <c r="AC312" s="152"/>
      <c r="AD312" s="152"/>
    </row>
    <row r="313" spans="18:30" ht="15">
      <c r="R313" s="152"/>
      <c r="S313" s="152"/>
      <c r="T313" s="152"/>
      <c r="U313" s="152"/>
      <c r="V313" s="152"/>
      <c r="W313" s="152"/>
      <c r="X313" s="152"/>
      <c r="Y313" s="152"/>
      <c r="Z313" s="152"/>
      <c r="AA313" s="152"/>
      <c r="AB313" s="152"/>
      <c r="AC313" s="152"/>
      <c r="AD313" s="152"/>
    </row>
    <row r="314" spans="18:30" ht="15">
      <c r="R314" s="152"/>
      <c r="S314" s="152"/>
      <c r="T314" s="152"/>
      <c r="U314" s="152"/>
      <c r="V314" s="152"/>
      <c r="W314" s="152"/>
      <c r="X314" s="152"/>
      <c r="Y314" s="152"/>
      <c r="Z314" s="152"/>
      <c r="AA314" s="152"/>
      <c r="AB314" s="152"/>
      <c r="AC314" s="152"/>
      <c r="AD314" s="152"/>
    </row>
    <row r="315" spans="18:30" ht="15">
      <c r="R315" s="152"/>
      <c r="S315" s="152"/>
      <c r="T315" s="152"/>
      <c r="U315" s="152"/>
      <c r="V315" s="152"/>
      <c r="W315" s="152"/>
      <c r="X315" s="152"/>
      <c r="Y315" s="152"/>
      <c r="Z315" s="152"/>
      <c r="AA315" s="152"/>
      <c r="AB315" s="152"/>
      <c r="AC315" s="152"/>
      <c r="AD315" s="152"/>
    </row>
    <row r="316" spans="18:30" ht="15">
      <c r="R316" s="152"/>
      <c r="S316" s="152"/>
      <c r="T316" s="152"/>
      <c r="U316" s="152"/>
      <c r="V316" s="152"/>
      <c r="W316" s="152"/>
      <c r="X316" s="152"/>
      <c r="Y316" s="152"/>
      <c r="Z316" s="152"/>
      <c r="AA316" s="152"/>
      <c r="AB316" s="152"/>
      <c r="AC316" s="152"/>
      <c r="AD316" s="152"/>
    </row>
    <row r="317" spans="18:30" ht="15">
      <c r="R317" s="152"/>
      <c r="S317" s="152"/>
      <c r="T317" s="152"/>
      <c r="U317" s="152"/>
      <c r="V317" s="152"/>
      <c r="W317" s="152"/>
      <c r="X317" s="152"/>
      <c r="Y317" s="152"/>
      <c r="Z317" s="152"/>
      <c r="AA317" s="152"/>
      <c r="AB317" s="152"/>
      <c r="AC317" s="152"/>
      <c r="AD317" s="152"/>
    </row>
    <row r="318" spans="18:30" ht="15">
      <c r="R318" s="152"/>
      <c r="S318" s="152"/>
      <c r="T318" s="152"/>
      <c r="U318" s="152"/>
      <c r="V318" s="152"/>
      <c r="W318" s="152"/>
      <c r="X318" s="152"/>
      <c r="Y318" s="152"/>
      <c r="Z318" s="152"/>
      <c r="AA318" s="152"/>
      <c r="AB318" s="152"/>
      <c r="AC318" s="152"/>
      <c r="AD318" s="152"/>
    </row>
    <row r="319" spans="18:30" ht="15">
      <c r="R319" s="152"/>
      <c r="S319" s="152"/>
      <c r="T319" s="152"/>
      <c r="U319" s="152"/>
      <c r="V319" s="152"/>
      <c r="W319" s="152"/>
      <c r="X319" s="152"/>
      <c r="Y319" s="152"/>
      <c r="Z319" s="152"/>
      <c r="AA319" s="152"/>
      <c r="AB319" s="152"/>
      <c r="AC319" s="152"/>
      <c r="AD319" s="152"/>
    </row>
    <row r="320" spans="18:30" ht="15">
      <c r="R320" s="152"/>
      <c r="S320" s="152"/>
      <c r="T320" s="152"/>
      <c r="U320" s="152"/>
      <c r="V320" s="152"/>
      <c r="W320" s="152"/>
      <c r="X320" s="152"/>
      <c r="Y320" s="152"/>
      <c r="Z320" s="152"/>
      <c r="AA320" s="152"/>
      <c r="AB320" s="152"/>
      <c r="AC320" s="152"/>
      <c r="AD320" s="152"/>
    </row>
    <row r="321" spans="18:30" ht="15">
      <c r="R321" s="152"/>
      <c r="S321" s="152"/>
      <c r="T321" s="152"/>
      <c r="U321" s="152"/>
      <c r="V321" s="152"/>
      <c r="W321" s="152"/>
      <c r="X321" s="152"/>
      <c r="Y321" s="152"/>
      <c r="Z321" s="152"/>
      <c r="AA321" s="152"/>
      <c r="AB321" s="152"/>
      <c r="AC321" s="152"/>
      <c r="AD321" s="152"/>
    </row>
    <row r="322" spans="18:30" ht="15">
      <c r="R322" s="152"/>
      <c r="S322" s="152"/>
      <c r="T322" s="152"/>
      <c r="U322" s="152"/>
      <c r="V322" s="152"/>
      <c r="W322" s="152"/>
      <c r="X322" s="152"/>
      <c r="Y322" s="152"/>
      <c r="Z322" s="152"/>
      <c r="AA322" s="152"/>
      <c r="AB322" s="152"/>
      <c r="AC322" s="152"/>
      <c r="AD322" s="152"/>
    </row>
    <row r="323" spans="18:30" ht="15">
      <c r="R323" s="152"/>
      <c r="S323" s="152"/>
      <c r="T323" s="152"/>
      <c r="U323" s="152"/>
      <c r="V323" s="152"/>
      <c r="W323" s="152"/>
      <c r="X323" s="152"/>
      <c r="Y323" s="152"/>
      <c r="Z323" s="152"/>
      <c r="AA323" s="152"/>
      <c r="AB323" s="152"/>
      <c r="AC323" s="152"/>
      <c r="AD323" s="152"/>
    </row>
    <row r="324" spans="18:30" ht="15">
      <c r="R324" s="152"/>
      <c r="S324" s="152"/>
      <c r="T324" s="152"/>
      <c r="U324" s="152"/>
      <c r="V324" s="152"/>
      <c r="W324" s="152"/>
      <c r="X324" s="152"/>
      <c r="Y324" s="152"/>
      <c r="Z324" s="152"/>
      <c r="AA324" s="152"/>
      <c r="AB324" s="152"/>
      <c r="AC324" s="152"/>
      <c r="AD324" s="152"/>
    </row>
    <row r="325" spans="18:30" ht="15">
      <c r="R325" s="152"/>
      <c r="S325" s="152"/>
      <c r="T325" s="152"/>
      <c r="U325" s="152"/>
      <c r="V325" s="152"/>
      <c r="W325" s="152"/>
      <c r="X325" s="152"/>
      <c r="Y325" s="152"/>
      <c r="Z325" s="152"/>
      <c r="AA325" s="152"/>
      <c r="AB325" s="152"/>
      <c r="AC325" s="152"/>
      <c r="AD325" s="152"/>
    </row>
    <row r="326" spans="18:30" ht="15">
      <c r="R326" s="152"/>
      <c r="S326" s="152"/>
      <c r="T326" s="152"/>
      <c r="U326" s="152"/>
      <c r="V326" s="152"/>
      <c r="W326" s="152"/>
      <c r="X326" s="152"/>
      <c r="Y326" s="152"/>
      <c r="Z326" s="152"/>
      <c r="AA326" s="152"/>
      <c r="AB326" s="152"/>
      <c r="AC326" s="152"/>
      <c r="AD326" s="152"/>
    </row>
    <row r="327" spans="18:30" ht="15">
      <c r="R327" s="152"/>
      <c r="S327" s="152"/>
      <c r="T327" s="152"/>
      <c r="U327" s="152"/>
      <c r="V327" s="152"/>
      <c r="W327" s="152"/>
      <c r="X327" s="152"/>
      <c r="Y327" s="152"/>
      <c r="Z327" s="152"/>
      <c r="AA327" s="152"/>
      <c r="AB327" s="152"/>
      <c r="AC327" s="152"/>
      <c r="AD327" s="152"/>
    </row>
    <row r="328" spans="18:30" ht="15">
      <c r="R328" s="152"/>
      <c r="S328" s="152"/>
      <c r="T328" s="152"/>
      <c r="U328" s="152"/>
      <c r="V328" s="152"/>
      <c r="W328" s="152"/>
      <c r="X328" s="152"/>
      <c r="Y328" s="152"/>
      <c r="Z328" s="152"/>
      <c r="AA328" s="152"/>
      <c r="AB328" s="152"/>
      <c r="AC328" s="152"/>
      <c r="AD328" s="152"/>
    </row>
    <row r="329" spans="18:30" ht="15">
      <c r="R329" s="152"/>
      <c r="S329" s="152"/>
      <c r="T329" s="152"/>
      <c r="U329" s="152"/>
      <c r="V329" s="152"/>
      <c r="W329" s="152"/>
      <c r="X329" s="152"/>
      <c r="Y329" s="152"/>
      <c r="Z329" s="152"/>
      <c r="AA329" s="152"/>
      <c r="AB329" s="152"/>
      <c r="AC329" s="152"/>
      <c r="AD329" s="152"/>
    </row>
    <row r="330" spans="18:30" ht="15">
      <c r="R330" s="152"/>
      <c r="S330" s="152"/>
      <c r="T330" s="152"/>
      <c r="U330" s="152"/>
      <c r="V330" s="152"/>
      <c r="W330" s="152"/>
      <c r="X330" s="152"/>
      <c r="Y330" s="152"/>
      <c r="Z330" s="152"/>
      <c r="AA330" s="152"/>
      <c r="AB330" s="152"/>
      <c r="AC330" s="152"/>
      <c r="AD330" s="152"/>
    </row>
    <row r="331" spans="18:30" ht="15">
      <c r="R331" s="152"/>
      <c r="S331" s="152"/>
      <c r="T331" s="152"/>
      <c r="U331" s="152"/>
      <c r="V331" s="152"/>
      <c r="W331" s="152"/>
      <c r="X331" s="152"/>
      <c r="Y331" s="152"/>
      <c r="Z331" s="152"/>
      <c r="AA331" s="152"/>
      <c r="AB331" s="152"/>
      <c r="AC331" s="152"/>
      <c r="AD331" s="152"/>
    </row>
    <row r="332" spans="18:30" ht="15">
      <c r="R332" s="152"/>
      <c r="S332" s="152"/>
      <c r="T332" s="152"/>
      <c r="U332" s="152"/>
      <c r="V332" s="152"/>
      <c r="W332" s="152"/>
      <c r="X332" s="152"/>
      <c r="Y332" s="152"/>
      <c r="Z332" s="152"/>
      <c r="AA332" s="152"/>
      <c r="AB332" s="152"/>
      <c r="AC332" s="152"/>
      <c r="AD332" s="152"/>
    </row>
    <row r="333" spans="18:30" ht="15">
      <c r="R333" s="152"/>
      <c r="S333" s="152"/>
      <c r="T333" s="152"/>
      <c r="U333" s="152"/>
      <c r="V333" s="152"/>
      <c r="W333" s="152"/>
      <c r="X333" s="152"/>
      <c r="Y333" s="152"/>
      <c r="Z333" s="152"/>
      <c r="AA333" s="152"/>
      <c r="AB333" s="152"/>
      <c r="AC333" s="152"/>
      <c r="AD333" s="152"/>
    </row>
    <row r="334" spans="18:30" ht="15">
      <c r="R334" s="152"/>
      <c r="S334" s="152"/>
      <c r="T334" s="152"/>
      <c r="U334" s="152"/>
      <c r="V334" s="152"/>
      <c r="W334" s="152"/>
      <c r="X334" s="152"/>
      <c r="Y334" s="152"/>
      <c r="Z334" s="152"/>
      <c r="AA334" s="152"/>
      <c r="AB334" s="152"/>
      <c r="AC334" s="152"/>
      <c r="AD334" s="152"/>
    </row>
    <row r="335" spans="18:30" ht="15">
      <c r="R335" s="152"/>
      <c r="S335" s="152"/>
      <c r="T335" s="152"/>
      <c r="U335" s="152"/>
      <c r="V335" s="152"/>
      <c r="W335" s="152"/>
      <c r="X335" s="152"/>
      <c r="Y335" s="152"/>
      <c r="Z335" s="152"/>
      <c r="AA335" s="152"/>
      <c r="AB335" s="152"/>
      <c r="AC335" s="152"/>
      <c r="AD335" s="152"/>
    </row>
    <row r="336" spans="18:30" ht="15">
      <c r="R336" s="152"/>
      <c r="S336" s="152"/>
      <c r="T336" s="152"/>
      <c r="U336" s="152"/>
      <c r="V336" s="152"/>
      <c r="W336" s="152"/>
      <c r="X336" s="152"/>
      <c r="Y336" s="152"/>
      <c r="Z336" s="152"/>
      <c r="AA336" s="152"/>
      <c r="AB336" s="152"/>
      <c r="AC336" s="152"/>
      <c r="AD336" s="152"/>
    </row>
    <row r="337" spans="18:30" ht="15">
      <c r="R337" s="152"/>
      <c r="S337" s="152"/>
      <c r="T337" s="152"/>
      <c r="U337" s="152"/>
      <c r="V337" s="152"/>
      <c r="W337" s="152"/>
      <c r="X337" s="152"/>
      <c r="Y337" s="152"/>
      <c r="Z337" s="152"/>
      <c r="AA337" s="152"/>
      <c r="AB337" s="152"/>
      <c r="AC337" s="152"/>
      <c r="AD337" s="152"/>
    </row>
    <row r="338" spans="18:30" ht="15">
      <c r="R338" s="152"/>
      <c r="S338" s="152"/>
      <c r="T338" s="152"/>
      <c r="U338" s="152"/>
      <c r="V338" s="152"/>
      <c r="W338" s="152"/>
      <c r="X338" s="152"/>
      <c r="Y338" s="152"/>
      <c r="Z338" s="152"/>
      <c r="AA338" s="152"/>
      <c r="AB338" s="152"/>
      <c r="AC338" s="152"/>
      <c r="AD338" s="152"/>
    </row>
    <row r="339" spans="18:30" ht="15">
      <c r="R339" s="152"/>
      <c r="S339" s="152"/>
      <c r="T339" s="152"/>
      <c r="U339" s="152"/>
      <c r="V339" s="152"/>
      <c r="W339" s="152"/>
      <c r="X339" s="152"/>
      <c r="Y339" s="152"/>
      <c r="Z339" s="152"/>
      <c r="AA339" s="152"/>
      <c r="AB339" s="152"/>
      <c r="AC339" s="152"/>
      <c r="AD339" s="152"/>
    </row>
    <row r="340" spans="18:30" ht="15">
      <c r="R340" s="152"/>
      <c r="S340" s="152"/>
      <c r="T340" s="152"/>
      <c r="U340" s="152"/>
      <c r="V340" s="152"/>
      <c r="W340" s="152"/>
      <c r="X340" s="152"/>
      <c r="Y340" s="152"/>
      <c r="Z340" s="152"/>
      <c r="AA340" s="152"/>
      <c r="AB340" s="152"/>
      <c r="AC340" s="152"/>
      <c r="AD340" s="152"/>
    </row>
    <row r="341" spans="18:30" ht="15">
      <c r="R341" s="152"/>
      <c r="S341" s="152"/>
      <c r="T341" s="152"/>
      <c r="U341" s="152"/>
      <c r="V341" s="152"/>
      <c r="W341" s="152"/>
      <c r="X341" s="152"/>
      <c r="Y341" s="152"/>
      <c r="Z341" s="152"/>
      <c r="AA341" s="152"/>
      <c r="AB341" s="152"/>
      <c r="AC341" s="152"/>
      <c r="AD341" s="152"/>
    </row>
    <row r="342" spans="18:30" ht="15">
      <c r="R342" s="152"/>
      <c r="S342" s="152"/>
      <c r="T342" s="152"/>
      <c r="U342" s="152"/>
      <c r="V342" s="152"/>
      <c r="W342" s="152"/>
      <c r="X342" s="152"/>
      <c r="Y342" s="152"/>
      <c r="Z342" s="152"/>
      <c r="AA342" s="152"/>
      <c r="AB342" s="152"/>
      <c r="AC342" s="152"/>
      <c r="AD342" s="152"/>
    </row>
    <row r="343" spans="18:30" ht="15">
      <c r="R343" s="152"/>
      <c r="S343" s="152"/>
      <c r="T343" s="152"/>
      <c r="U343" s="152"/>
      <c r="V343" s="152"/>
      <c r="W343" s="152"/>
      <c r="X343" s="152"/>
      <c r="Y343" s="152"/>
      <c r="Z343" s="152"/>
      <c r="AA343" s="152"/>
      <c r="AB343" s="152"/>
      <c r="AC343" s="152"/>
      <c r="AD343" s="152"/>
    </row>
    <row r="344" spans="18:30" ht="15">
      <c r="R344" s="152"/>
      <c r="S344" s="152"/>
      <c r="T344" s="152"/>
      <c r="U344" s="152"/>
      <c r="V344" s="152"/>
      <c r="W344" s="152"/>
      <c r="X344" s="152"/>
      <c r="Y344" s="152"/>
      <c r="Z344" s="152"/>
      <c r="AA344" s="152"/>
      <c r="AB344" s="152"/>
      <c r="AC344" s="152"/>
      <c r="AD344" s="152"/>
    </row>
    <row r="345" spans="18:30" ht="15">
      <c r="R345" s="152"/>
      <c r="S345" s="152"/>
      <c r="T345" s="152"/>
      <c r="U345" s="152"/>
      <c r="V345" s="152"/>
      <c r="W345" s="152"/>
      <c r="X345" s="152"/>
      <c r="Y345" s="152"/>
      <c r="Z345" s="152"/>
      <c r="AA345" s="152"/>
      <c r="AB345" s="152"/>
      <c r="AC345" s="152"/>
      <c r="AD345" s="152"/>
    </row>
    <row r="346" spans="18:30" ht="15">
      <c r="R346" s="152"/>
      <c r="S346" s="152"/>
      <c r="T346" s="152"/>
      <c r="U346" s="152"/>
      <c r="V346" s="152"/>
      <c r="W346" s="152"/>
      <c r="X346" s="152"/>
      <c r="Y346" s="152"/>
      <c r="Z346" s="152"/>
      <c r="AA346" s="152"/>
      <c r="AB346" s="152"/>
      <c r="AC346" s="152"/>
      <c r="AD346" s="152"/>
    </row>
    <row r="347" spans="18:30" ht="15">
      <c r="R347" s="152"/>
      <c r="S347" s="152"/>
      <c r="T347" s="152"/>
      <c r="U347" s="152"/>
      <c r="V347" s="152"/>
      <c r="W347" s="152"/>
      <c r="X347" s="152"/>
      <c r="Y347" s="152"/>
      <c r="Z347" s="152"/>
      <c r="AA347" s="152"/>
      <c r="AB347" s="152"/>
      <c r="AC347" s="152"/>
      <c r="AD347" s="152"/>
    </row>
    <row r="348" spans="18:30" ht="15">
      <c r="R348" s="152"/>
      <c r="S348" s="152"/>
      <c r="T348" s="152"/>
      <c r="U348" s="152"/>
      <c r="V348" s="152"/>
      <c r="W348" s="152"/>
      <c r="X348" s="152"/>
      <c r="Y348" s="152"/>
      <c r="Z348" s="152"/>
      <c r="AA348" s="152"/>
      <c r="AB348" s="152"/>
      <c r="AC348" s="152"/>
      <c r="AD348" s="152"/>
    </row>
    <row r="349" spans="18:30" ht="15">
      <c r="R349" s="152"/>
      <c r="S349" s="152"/>
      <c r="T349" s="152"/>
      <c r="U349" s="152"/>
      <c r="V349" s="152"/>
      <c r="W349" s="152"/>
      <c r="X349" s="152"/>
      <c r="Y349" s="152"/>
      <c r="Z349" s="152"/>
      <c r="AA349" s="152"/>
      <c r="AB349" s="152"/>
      <c r="AC349" s="152"/>
      <c r="AD349" s="152"/>
    </row>
    <row r="350" spans="18:30" ht="15">
      <c r="R350" s="152"/>
      <c r="S350" s="152"/>
      <c r="T350" s="152"/>
      <c r="U350" s="152"/>
      <c r="V350" s="152"/>
      <c r="W350" s="152"/>
      <c r="X350" s="152"/>
      <c r="Y350" s="152"/>
      <c r="Z350" s="152"/>
      <c r="AA350" s="152"/>
      <c r="AB350" s="152"/>
      <c r="AC350" s="152"/>
      <c r="AD350" s="152"/>
    </row>
    <row r="351" spans="18:30" ht="15">
      <c r="R351" s="152"/>
      <c r="S351" s="152"/>
      <c r="T351" s="152"/>
      <c r="U351" s="152"/>
      <c r="V351" s="152"/>
      <c r="W351" s="152"/>
      <c r="X351" s="152"/>
      <c r="Y351" s="152"/>
      <c r="Z351" s="152"/>
      <c r="AA351" s="152"/>
      <c r="AB351" s="152"/>
      <c r="AC351" s="152"/>
      <c r="AD351" s="152"/>
    </row>
    <row r="352" spans="18:30" ht="15">
      <c r="R352" s="152"/>
      <c r="S352" s="152"/>
      <c r="T352" s="152"/>
      <c r="U352" s="152"/>
      <c r="V352" s="152"/>
      <c r="W352" s="152"/>
      <c r="X352" s="152"/>
      <c r="Y352" s="152"/>
      <c r="Z352" s="152"/>
      <c r="AA352" s="152"/>
      <c r="AB352" s="152"/>
      <c r="AC352" s="152"/>
      <c r="AD352" s="152"/>
    </row>
    <row r="353" spans="18:30" ht="15">
      <c r="R353" s="152"/>
      <c r="S353" s="152"/>
      <c r="T353" s="152"/>
      <c r="U353" s="152"/>
      <c r="V353" s="152"/>
      <c r="W353" s="152"/>
      <c r="X353" s="152"/>
      <c r="Y353" s="152"/>
      <c r="Z353" s="152"/>
      <c r="AA353" s="152"/>
      <c r="AB353" s="152"/>
      <c r="AC353" s="152"/>
      <c r="AD353" s="152"/>
    </row>
    <row r="354" spans="18:30" ht="15">
      <c r="R354" s="152"/>
      <c r="S354" s="152"/>
      <c r="T354" s="152"/>
      <c r="U354" s="152"/>
      <c r="V354" s="152"/>
      <c r="W354" s="152"/>
      <c r="X354" s="152"/>
      <c r="Y354" s="152"/>
      <c r="Z354" s="152"/>
      <c r="AA354" s="152"/>
      <c r="AB354" s="152"/>
      <c r="AC354" s="152"/>
      <c r="AD354" s="152"/>
    </row>
    <row r="355" spans="18:30" ht="15">
      <c r="R355" s="152"/>
      <c r="S355" s="152"/>
      <c r="T355" s="152"/>
      <c r="U355" s="152"/>
      <c r="V355" s="152"/>
      <c r="W355" s="152"/>
      <c r="X355" s="152"/>
      <c r="Y355" s="152"/>
      <c r="Z355" s="152"/>
      <c r="AA355" s="152"/>
      <c r="AB355" s="152"/>
      <c r="AC355" s="152"/>
      <c r="AD355" s="152"/>
    </row>
    <row r="356" spans="18:30" ht="15">
      <c r="R356" s="152"/>
      <c r="S356" s="152"/>
      <c r="T356" s="152"/>
      <c r="U356" s="152"/>
      <c r="V356" s="152"/>
      <c r="W356" s="152"/>
      <c r="X356" s="152"/>
      <c r="Y356" s="152"/>
      <c r="Z356" s="152"/>
      <c r="AA356" s="152"/>
      <c r="AB356" s="152"/>
      <c r="AC356" s="152"/>
      <c r="AD356" s="152"/>
    </row>
    <row r="357" spans="18:30" ht="15">
      <c r="R357" s="152"/>
      <c r="S357" s="152"/>
      <c r="T357" s="152"/>
      <c r="U357" s="152"/>
      <c r="V357" s="152"/>
      <c r="W357" s="152"/>
      <c r="X357" s="152"/>
      <c r="Y357" s="152"/>
      <c r="Z357" s="152"/>
      <c r="AA357" s="152"/>
      <c r="AB357" s="152"/>
      <c r="AC357" s="152"/>
      <c r="AD357" s="152"/>
    </row>
    <row r="358" spans="18:30" ht="15">
      <c r="R358" s="152"/>
      <c r="S358" s="152"/>
      <c r="T358" s="152"/>
      <c r="U358" s="152"/>
      <c r="V358" s="152"/>
      <c r="W358" s="152"/>
      <c r="X358" s="152"/>
      <c r="Y358" s="152"/>
      <c r="Z358" s="152"/>
      <c r="AA358" s="152"/>
      <c r="AB358" s="152"/>
      <c r="AC358" s="152"/>
      <c r="AD358" s="152"/>
    </row>
    <row r="359" spans="18:30" ht="15">
      <c r="R359" s="152"/>
      <c r="S359" s="152"/>
      <c r="T359" s="152"/>
      <c r="U359" s="152"/>
      <c r="V359" s="152"/>
      <c r="W359" s="152"/>
      <c r="X359" s="152"/>
      <c r="Y359" s="152"/>
      <c r="Z359" s="152"/>
      <c r="AA359" s="152"/>
      <c r="AB359" s="152"/>
      <c r="AC359" s="152"/>
      <c r="AD359" s="152"/>
    </row>
    <row r="360" spans="18:30" ht="15">
      <c r="R360" s="152"/>
      <c r="S360" s="152"/>
      <c r="T360" s="152"/>
      <c r="U360" s="152"/>
      <c r="V360" s="152"/>
      <c r="W360" s="152"/>
      <c r="X360" s="152"/>
      <c r="Y360" s="152"/>
      <c r="Z360" s="152"/>
      <c r="AA360" s="152"/>
      <c r="AB360" s="152"/>
      <c r="AC360" s="152"/>
      <c r="AD360" s="152"/>
    </row>
    <row r="361" spans="18:30" ht="15">
      <c r="R361" s="152"/>
      <c r="S361" s="152"/>
      <c r="T361" s="152"/>
      <c r="U361" s="152"/>
      <c r="V361" s="152"/>
      <c r="W361" s="152"/>
      <c r="X361" s="152"/>
      <c r="Y361" s="152"/>
      <c r="Z361" s="152"/>
      <c r="AA361" s="152"/>
      <c r="AB361" s="152"/>
      <c r="AC361" s="152"/>
      <c r="AD361" s="152"/>
    </row>
    <row r="362" spans="18:30" ht="15">
      <c r="R362" s="152"/>
      <c r="S362" s="152"/>
      <c r="T362" s="152"/>
      <c r="U362" s="152"/>
      <c r="V362" s="152"/>
      <c r="W362" s="152"/>
      <c r="X362" s="152"/>
      <c r="Y362" s="152"/>
      <c r="Z362" s="152"/>
      <c r="AA362" s="152"/>
      <c r="AB362" s="152"/>
      <c r="AC362" s="152"/>
      <c r="AD362" s="152"/>
    </row>
    <row r="363" spans="18:30" ht="15">
      <c r="R363" s="152"/>
      <c r="S363" s="152"/>
      <c r="T363" s="152"/>
      <c r="U363" s="152"/>
      <c r="V363" s="152"/>
      <c r="W363" s="152"/>
      <c r="X363" s="152"/>
      <c r="Y363" s="152"/>
      <c r="Z363" s="152"/>
      <c r="AA363" s="152"/>
      <c r="AB363" s="152"/>
      <c r="AC363" s="152"/>
      <c r="AD363" s="152"/>
    </row>
    <row r="364" spans="18:30" ht="15">
      <c r="R364" s="152"/>
      <c r="S364" s="152"/>
      <c r="T364" s="152"/>
      <c r="U364" s="152"/>
      <c r="V364" s="152"/>
      <c r="W364" s="152"/>
      <c r="X364" s="152"/>
      <c r="Y364" s="152"/>
      <c r="Z364" s="152"/>
      <c r="AA364" s="152"/>
      <c r="AB364" s="152"/>
      <c r="AC364" s="152"/>
      <c r="AD364" s="152"/>
    </row>
    <row r="365" spans="18:30" ht="15">
      <c r="R365" s="152"/>
      <c r="S365" s="152"/>
      <c r="T365" s="152"/>
      <c r="U365" s="152"/>
      <c r="V365" s="152"/>
      <c r="W365" s="152"/>
      <c r="X365" s="152"/>
      <c r="Y365" s="152"/>
      <c r="Z365" s="152"/>
      <c r="AA365" s="152"/>
      <c r="AB365" s="152"/>
      <c r="AC365" s="152"/>
      <c r="AD365" s="152"/>
    </row>
    <row r="366" spans="18:30" ht="15">
      <c r="R366" s="152"/>
      <c r="S366" s="152"/>
      <c r="T366" s="152"/>
      <c r="U366" s="152"/>
      <c r="V366" s="152"/>
      <c r="W366" s="152"/>
      <c r="X366" s="152"/>
      <c r="Y366" s="152"/>
      <c r="Z366" s="152"/>
      <c r="AA366" s="152"/>
      <c r="AB366" s="152"/>
      <c r="AC366" s="152"/>
      <c r="AD366" s="152"/>
    </row>
    <row r="367" spans="18:30" ht="15">
      <c r="R367" s="152"/>
      <c r="S367" s="152"/>
      <c r="T367" s="152"/>
      <c r="U367" s="152"/>
      <c r="V367" s="152"/>
      <c r="W367" s="152"/>
      <c r="X367" s="152"/>
      <c r="Y367" s="152"/>
      <c r="Z367" s="152"/>
      <c r="AA367" s="152"/>
      <c r="AB367" s="152"/>
      <c r="AC367" s="152"/>
      <c r="AD367" s="152"/>
    </row>
    <row r="368" spans="18:30" ht="15">
      <c r="R368" s="152"/>
      <c r="S368" s="152"/>
      <c r="T368" s="152"/>
      <c r="U368" s="152"/>
      <c r="V368" s="152"/>
      <c r="W368" s="152"/>
      <c r="X368" s="152"/>
      <c r="Y368" s="152"/>
      <c r="Z368" s="152"/>
      <c r="AA368" s="152"/>
      <c r="AB368" s="152"/>
      <c r="AC368" s="152"/>
      <c r="AD368" s="152"/>
    </row>
    <row r="369" spans="18:30" ht="15">
      <c r="R369" s="152"/>
      <c r="S369" s="152"/>
      <c r="T369" s="152"/>
      <c r="U369" s="152"/>
      <c r="V369" s="152"/>
      <c r="W369" s="152"/>
      <c r="X369" s="152"/>
      <c r="Y369" s="152"/>
      <c r="Z369" s="152"/>
      <c r="AA369" s="152"/>
      <c r="AB369" s="152"/>
      <c r="AC369" s="152"/>
      <c r="AD369" s="152"/>
    </row>
    <row r="370" spans="18:30" ht="15">
      <c r="R370" s="152"/>
      <c r="S370" s="152"/>
      <c r="T370" s="152"/>
      <c r="U370" s="152"/>
      <c r="V370" s="152"/>
      <c r="W370" s="152"/>
      <c r="X370" s="152"/>
      <c r="Y370" s="152"/>
      <c r="Z370" s="152"/>
      <c r="AA370" s="152"/>
      <c r="AB370" s="152"/>
      <c r="AC370" s="152"/>
      <c r="AD370" s="152"/>
    </row>
    <row r="371" spans="18:30" ht="15">
      <c r="R371" s="152"/>
      <c r="S371" s="152"/>
      <c r="T371" s="152"/>
      <c r="U371" s="152"/>
      <c r="V371" s="152"/>
      <c r="W371" s="152"/>
      <c r="X371" s="152"/>
      <c r="Y371" s="152"/>
      <c r="Z371" s="152"/>
      <c r="AA371" s="152"/>
      <c r="AB371" s="152"/>
      <c r="AC371" s="152"/>
      <c r="AD371" s="152"/>
    </row>
    <row r="372" spans="18:30" ht="15">
      <c r="R372" s="152"/>
      <c r="S372" s="152"/>
      <c r="T372" s="152"/>
      <c r="U372" s="152"/>
      <c r="V372" s="152"/>
      <c r="W372" s="152"/>
      <c r="X372" s="152"/>
      <c r="Y372" s="152"/>
      <c r="Z372" s="152"/>
      <c r="AA372" s="152"/>
      <c r="AB372" s="152"/>
      <c r="AC372" s="152"/>
      <c r="AD372" s="152"/>
    </row>
    <row r="373" spans="18:30" ht="15">
      <c r="R373" s="152"/>
      <c r="S373" s="152"/>
      <c r="T373" s="152"/>
      <c r="U373" s="152"/>
      <c r="V373" s="152"/>
      <c r="W373" s="152"/>
      <c r="X373" s="152"/>
      <c r="Y373" s="152"/>
      <c r="Z373" s="152"/>
      <c r="AA373" s="152"/>
      <c r="AB373" s="152"/>
      <c r="AC373" s="152"/>
      <c r="AD373" s="152"/>
    </row>
    <row r="374" spans="18:30" ht="15">
      <c r="R374" s="152"/>
      <c r="S374" s="152"/>
      <c r="T374" s="152"/>
      <c r="U374" s="152"/>
      <c r="V374" s="152"/>
      <c r="W374" s="152"/>
      <c r="X374" s="152"/>
      <c r="Y374" s="152"/>
      <c r="Z374" s="152"/>
      <c r="AA374" s="152"/>
      <c r="AB374" s="152"/>
      <c r="AC374" s="152"/>
      <c r="AD374" s="152"/>
    </row>
    <row r="375" spans="18:30" ht="15">
      <c r="R375" s="152"/>
      <c r="S375" s="152"/>
      <c r="T375" s="152"/>
      <c r="U375" s="152"/>
      <c r="V375" s="152"/>
      <c r="W375" s="152"/>
      <c r="X375" s="152"/>
      <c r="Y375" s="152"/>
      <c r="Z375" s="152"/>
      <c r="AA375" s="152"/>
      <c r="AB375" s="152"/>
      <c r="AC375" s="152"/>
      <c r="AD375" s="152"/>
    </row>
    <row r="376" spans="18:30" ht="15">
      <c r="R376" s="152"/>
      <c r="S376" s="152"/>
      <c r="T376" s="152"/>
      <c r="U376" s="152"/>
      <c r="V376" s="152"/>
      <c r="W376" s="152"/>
      <c r="X376" s="152"/>
      <c r="Y376" s="152"/>
      <c r="Z376" s="152"/>
      <c r="AA376" s="152"/>
      <c r="AB376" s="152"/>
      <c r="AC376" s="152"/>
      <c r="AD376" s="152"/>
    </row>
    <row r="377" spans="18:30" ht="15">
      <c r="R377" s="152"/>
      <c r="S377" s="152"/>
      <c r="T377" s="152"/>
      <c r="U377" s="152"/>
      <c r="V377" s="152"/>
      <c r="W377" s="152"/>
      <c r="X377" s="152"/>
      <c r="Y377" s="152"/>
      <c r="Z377" s="152"/>
      <c r="AA377" s="152"/>
      <c r="AB377" s="152"/>
      <c r="AC377" s="152"/>
      <c r="AD377" s="152"/>
    </row>
    <row r="378" spans="18:30" ht="15">
      <c r="R378" s="152"/>
      <c r="S378" s="152"/>
      <c r="T378" s="152"/>
      <c r="U378" s="152"/>
      <c r="V378" s="152"/>
      <c r="W378" s="152"/>
      <c r="X378" s="152"/>
      <c r="Y378" s="152"/>
      <c r="Z378" s="152"/>
      <c r="AA378" s="152"/>
      <c r="AB378" s="152"/>
      <c r="AC378" s="152"/>
      <c r="AD378" s="152"/>
    </row>
    <row r="379" spans="18:30" ht="15">
      <c r="R379" s="152"/>
      <c r="S379" s="152"/>
      <c r="T379" s="152"/>
      <c r="U379" s="152"/>
      <c r="V379" s="152"/>
      <c r="W379" s="152"/>
      <c r="X379" s="152"/>
      <c r="Y379" s="152"/>
      <c r="Z379" s="152"/>
      <c r="AA379" s="152"/>
      <c r="AB379" s="152"/>
      <c r="AC379" s="152"/>
      <c r="AD379" s="152"/>
    </row>
    <row r="380" spans="18:30" ht="15">
      <c r="R380" s="152"/>
      <c r="S380" s="152"/>
      <c r="T380" s="152"/>
      <c r="U380" s="152"/>
      <c r="V380" s="152"/>
      <c r="W380" s="152"/>
      <c r="X380" s="152"/>
      <c r="Y380" s="152"/>
      <c r="Z380" s="152"/>
      <c r="AA380" s="152"/>
      <c r="AB380" s="152"/>
      <c r="AC380" s="152"/>
      <c r="AD380" s="152"/>
    </row>
    <row r="381" spans="18:30" ht="15">
      <c r="R381" s="152"/>
      <c r="S381" s="152"/>
      <c r="T381" s="152"/>
      <c r="U381" s="152"/>
      <c r="V381" s="152"/>
      <c r="W381" s="152"/>
      <c r="X381" s="152"/>
      <c r="Y381" s="152"/>
      <c r="Z381" s="152"/>
      <c r="AA381" s="152"/>
      <c r="AB381" s="152"/>
      <c r="AC381" s="152"/>
      <c r="AD381" s="152"/>
    </row>
    <row r="382" spans="18:30" ht="15">
      <c r="R382" s="152"/>
      <c r="S382" s="152"/>
      <c r="T382" s="152"/>
      <c r="U382" s="152"/>
      <c r="V382" s="152"/>
      <c r="W382" s="152"/>
      <c r="X382" s="152"/>
      <c r="Y382" s="152"/>
      <c r="Z382" s="152"/>
      <c r="AA382" s="152"/>
      <c r="AB382" s="152"/>
      <c r="AC382" s="152"/>
      <c r="AD382" s="152"/>
    </row>
    <row r="383" spans="18:30" ht="15">
      <c r="R383" s="152"/>
      <c r="S383" s="152"/>
      <c r="T383" s="152"/>
      <c r="U383" s="152"/>
      <c r="V383" s="152"/>
      <c r="W383" s="152"/>
      <c r="X383" s="152"/>
      <c r="Y383" s="152"/>
      <c r="Z383" s="152"/>
      <c r="AA383" s="152"/>
      <c r="AB383" s="152"/>
      <c r="AC383" s="152"/>
      <c r="AD383" s="152"/>
    </row>
    <row r="384" spans="18:30" ht="15">
      <c r="R384" s="152"/>
      <c r="S384" s="152"/>
      <c r="T384" s="152"/>
      <c r="U384" s="152"/>
      <c r="V384" s="152"/>
      <c r="W384" s="152"/>
      <c r="X384" s="152"/>
      <c r="Y384" s="152"/>
      <c r="Z384" s="152"/>
      <c r="AA384" s="152"/>
      <c r="AB384" s="152"/>
      <c r="AC384" s="152"/>
      <c r="AD384" s="152"/>
    </row>
    <row r="385" spans="18:30" ht="15">
      <c r="R385" s="152"/>
      <c r="S385" s="152"/>
      <c r="T385" s="152"/>
      <c r="U385" s="152"/>
      <c r="V385" s="152"/>
      <c r="W385" s="152"/>
      <c r="X385" s="152"/>
      <c r="Y385" s="152"/>
      <c r="Z385" s="152"/>
      <c r="AA385" s="152"/>
      <c r="AB385" s="152"/>
      <c r="AC385" s="152"/>
      <c r="AD385" s="152"/>
    </row>
    <row r="386" spans="18:30" ht="15">
      <c r="R386" s="152"/>
      <c r="S386" s="152"/>
      <c r="T386" s="152"/>
      <c r="U386" s="152"/>
      <c r="V386" s="152"/>
      <c r="W386" s="152"/>
      <c r="X386" s="152"/>
      <c r="Y386" s="152"/>
      <c r="Z386" s="152"/>
      <c r="AA386" s="152"/>
      <c r="AB386" s="152"/>
      <c r="AC386" s="152"/>
      <c r="AD386" s="152"/>
    </row>
    <row r="387" spans="18:30" ht="15">
      <c r="R387" s="152"/>
      <c r="S387" s="152"/>
      <c r="T387" s="152"/>
      <c r="U387" s="152"/>
      <c r="V387" s="152"/>
      <c r="W387" s="152"/>
      <c r="X387" s="152"/>
      <c r="Y387" s="152"/>
      <c r="Z387" s="152"/>
      <c r="AA387" s="152"/>
      <c r="AB387" s="152"/>
      <c r="AC387" s="152"/>
      <c r="AD387" s="152"/>
    </row>
    <row r="388" spans="18:30" ht="15">
      <c r="R388" s="152"/>
      <c r="S388" s="152"/>
      <c r="T388" s="152"/>
      <c r="U388" s="152"/>
      <c r="V388" s="152"/>
      <c r="W388" s="152"/>
      <c r="X388" s="152"/>
      <c r="Y388" s="152"/>
      <c r="Z388" s="152"/>
      <c r="AA388" s="152"/>
      <c r="AB388" s="152"/>
      <c r="AC388" s="152"/>
      <c r="AD388" s="152"/>
    </row>
    <row r="389" spans="18:30" ht="15">
      <c r="R389" s="152"/>
      <c r="S389" s="152"/>
      <c r="T389" s="152"/>
      <c r="U389" s="152"/>
      <c r="V389" s="152"/>
      <c r="W389" s="152"/>
      <c r="X389" s="152"/>
      <c r="Y389" s="152"/>
      <c r="Z389" s="152"/>
      <c r="AA389" s="152"/>
      <c r="AB389" s="152"/>
      <c r="AC389" s="152"/>
      <c r="AD389" s="152"/>
    </row>
    <row r="390" spans="18:30" ht="15">
      <c r="R390" s="152"/>
      <c r="S390" s="152"/>
      <c r="T390" s="152"/>
      <c r="U390" s="152"/>
      <c r="V390" s="152"/>
      <c r="W390" s="152"/>
      <c r="X390" s="152"/>
      <c r="Y390" s="152"/>
      <c r="Z390" s="152"/>
      <c r="AA390" s="152"/>
      <c r="AB390" s="152"/>
      <c r="AC390" s="152"/>
      <c r="AD390" s="152"/>
    </row>
    <row r="391" spans="18:30" ht="15">
      <c r="R391" s="152"/>
      <c r="S391" s="152"/>
      <c r="T391" s="152"/>
      <c r="U391" s="152"/>
      <c r="V391" s="152"/>
      <c r="W391" s="152"/>
      <c r="X391" s="152"/>
      <c r="Y391" s="152"/>
      <c r="Z391" s="152"/>
      <c r="AA391" s="152"/>
      <c r="AB391" s="152"/>
      <c r="AC391" s="152"/>
      <c r="AD391" s="152"/>
    </row>
    <row r="392" spans="18:30" ht="15">
      <c r="R392" s="152"/>
      <c r="S392" s="152"/>
      <c r="T392" s="152"/>
      <c r="U392" s="152"/>
      <c r="V392" s="152"/>
      <c r="W392" s="152"/>
      <c r="X392" s="152"/>
      <c r="Y392" s="152"/>
      <c r="Z392" s="152"/>
      <c r="AA392" s="152"/>
      <c r="AB392" s="152"/>
      <c r="AC392" s="152"/>
      <c r="AD392" s="152"/>
    </row>
    <row r="393" spans="18:30" ht="15">
      <c r="R393" s="152"/>
      <c r="S393" s="152"/>
      <c r="T393" s="152"/>
      <c r="U393" s="152"/>
      <c r="V393" s="152"/>
      <c r="W393" s="152"/>
      <c r="X393" s="152"/>
      <c r="Y393" s="152"/>
      <c r="Z393" s="152"/>
      <c r="AA393" s="152"/>
      <c r="AB393" s="152"/>
      <c r="AC393" s="152"/>
      <c r="AD393" s="152"/>
    </row>
    <row r="394" spans="18:30" ht="15">
      <c r="R394" s="152"/>
      <c r="S394" s="152"/>
      <c r="T394" s="152"/>
      <c r="U394" s="152"/>
      <c r="V394" s="152"/>
      <c r="W394" s="152"/>
      <c r="X394" s="152"/>
      <c r="Y394" s="152"/>
      <c r="Z394" s="152"/>
      <c r="AA394" s="152"/>
      <c r="AB394" s="152"/>
      <c r="AC394" s="152"/>
      <c r="AD394" s="152"/>
    </row>
    <row r="395" spans="18:30" ht="15">
      <c r="R395" s="152"/>
      <c r="S395" s="152"/>
      <c r="T395" s="152"/>
      <c r="U395" s="152"/>
      <c r="V395" s="152"/>
      <c r="W395" s="152"/>
      <c r="X395" s="152"/>
      <c r="Y395" s="152"/>
      <c r="Z395" s="152"/>
      <c r="AA395" s="152"/>
      <c r="AB395" s="152"/>
      <c r="AC395" s="152"/>
      <c r="AD395" s="152"/>
    </row>
    <row r="396" spans="18:30" ht="15">
      <c r="R396" s="152"/>
      <c r="S396" s="152"/>
      <c r="T396" s="152"/>
      <c r="U396" s="152"/>
      <c r="V396" s="152"/>
      <c r="W396" s="152"/>
      <c r="X396" s="152"/>
      <c r="Y396" s="152"/>
      <c r="Z396" s="152"/>
      <c r="AA396" s="152"/>
      <c r="AB396" s="152"/>
      <c r="AC396" s="152"/>
      <c r="AD396" s="152"/>
    </row>
    <row r="397" spans="18:30" ht="15">
      <c r="R397" s="152"/>
      <c r="S397" s="152"/>
      <c r="T397" s="152"/>
      <c r="U397" s="152"/>
      <c r="V397" s="152"/>
      <c r="W397" s="152"/>
      <c r="X397" s="152"/>
      <c r="Y397" s="152"/>
      <c r="Z397" s="152"/>
      <c r="AA397" s="152"/>
      <c r="AB397" s="152"/>
      <c r="AC397" s="152"/>
      <c r="AD397" s="152"/>
    </row>
    <row r="398" spans="18:30" ht="15">
      <c r="R398" s="152"/>
      <c r="S398" s="152"/>
      <c r="T398" s="152"/>
      <c r="U398" s="152"/>
      <c r="V398" s="152"/>
      <c r="W398" s="152"/>
      <c r="X398" s="152"/>
      <c r="Y398" s="152"/>
      <c r="Z398" s="152"/>
      <c r="AA398" s="152"/>
      <c r="AB398" s="152"/>
      <c r="AC398" s="152"/>
      <c r="AD398" s="152"/>
    </row>
    <row r="399" spans="18:30" ht="15">
      <c r="R399" s="152"/>
      <c r="S399" s="152"/>
      <c r="T399" s="152"/>
      <c r="U399" s="152"/>
      <c r="V399" s="152"/>
      <c r="W399" s="152"/>
      <c r="X399" s="152"/>
      <c r="Y399" s="152"/>
      <c r="Z399" s="152"/>
      <c r="AA399" s="152"/>
      <c r="AB399" s="152"/>
      <c r="AC399" s="152"/>
      <c r="AD399" s="152"/>
    </row>
    <row r="400" spans="18:30" ht="15">
      <c r="R400" s="152"/>
      <c r="S400" s="152"/>
      <c r="T400" s="152"/>
      <c r="U400" s="152"/>
      <c r="V400" s="152"/>
      <c r="W400" s="152"/>
      <c r="X400" s="152"/>
      <c r="Y400" s="152"/>
      <c r="Z400" s="152"/>
      <c r="AA400" s="152"/>
      <c r="AB400" s="152"/>
      <c r="AC400" s="152"/>
      <c r="AD400" s="152"/>
    </row>
    <row r="401" spans="18:30" ht="15">
      <c r="R401" s="152"/>
      <c r="S401" s="152"/>
      <c r="T401" s="152"/>
      <c r="U401" s="152"/>
      <c r="V401" s="152"/>
      <c r="W401" s="152"/>
      <c r="X401" s="152"/>
      <c r="Y401" s="152"/>
      <c r="Z401" s="152"/>
      <c r="AA401" s="152"/>
      <c r="AB401" s="152"/>
      <c r="AC401" s="152"/>
      <c r="AD401" s="152"/>
    </row>
    <row r="402" spans="18:30" ht="15">
      <c r="R402" s="152"/>
      <c r="S402" s="152"/>
      <c r="T402" s="152"/>
      <c r="U402" s="152"/>
      <c r="V402" s="152"/>
      <c r="W402" s="152"/>
      <c r="X402" s="152"/>
      <c r="Y402" s="152"/>
      <c r="Z402" s="152"/>
      <c r="AA402" s="152"/>
      <c r="AB402" s="152"/>
      <c r="AC402" s="152"/>
      <c r="AD402" s="152"/>
    </row>
    <row r="403" spans="18:30" ht="15">
      <c r="R403" s="152"/>
      <c r="S403" s="152"/>
      <c r="T403" s="152"/>
      <c r="U403" s="152"/>
      <c r="V403" s="152"/>
      <c r="W403" s="152"/>
      <c r="X403" s="152"/>
      <c r="Y403" s="152"/>
      <c r="Z403" s="152"/>
      <c r="AA403" s="152"/>
      <c r="AB403" s="152"/>
      <c r="AC403" s="152"/>
      <c r="AD403" s="152"/>
    </row>
    <row r="404" spans="18:30" ht="15">
      <c r="R404" s="152"/>
      <c r="S404" s="152"/>
      <c r="T404" s="152"/>
      <c r="U404" s="152"/>
      <c r="V404" s="152"/>
      <c r="W404" s="152"/>
      <c r="X404" s="152"/>
      <c r="Y404" s="152"/>
      <c r="Z404" s="152"/>
      <c r="AA404" s="152"/>
      <c r="AB404" s="152"/>
      <c r="AC404" s="152"/>
      <c r="AD404" s="152"/>
    </row>
    <row r="405" spans="18:30" ht="15">
      <c r="R405" s="152"/>
      <c r="S405" s="152"/>
      <c r="T405" s="152"/>
      <c r="U405" s="152"/>
      <c r="V405" s="152"/>
      <c r="W405" s="152"/>
      <c r="X405" s="152"/>
      <c r="Y405" s="152"/>
      <c r="Z405" s="152"/>
      <c r="AA405" s="152"/>
      <c r="AB405" s="152"/>
      <c r="AC405" s="152"/>
      <c r="AD405" s="152"/>
    </row>
    <row r="406" spans="18:30" ht="15">
      <c r="R406" s="152"/>
      <c r="S406" s="152"/>
      <c r="T406" s="152"/>
      <c r="U406" s="152"/>
      <c r="V406" s="152"/>
      <c r="W406" s="152"/>
      <c r="X406" s="152"/>
      <c r="Y406" s="152"/>
      <c r="Z406" s="152"/>
      <c r="AA406" s="152"/>
      <c r="AB406" s="152"/>
      <c r="AC406" s="152"/>
      <c r="AD406" s="152"/>
    </row>
    <row r="407" spans="18:30" ht="15">
      <c r="R407" s="152"/>
      <c r="S407" s="152"/>
      <c r="T407" s="152"/>
      <c r="U407" s="152"/>
      <c r="V407" s="152"/>
      <c r="W407" s="152"/>
      <c r="X407" s="152"/>
      <c r="Y407" s="152"/>
      <c r="Z407" s="152"/>
      <c r="AA407" s="152"/>
      <c r="AB407" s="152"/>
      <c r="AC407" s="152"/>
      <c r="AD407" s="152"/>
    </row>
    <row r="408" spans="18:30" ht="15">
      <c r="R408" s="152"/>
      <c r="S408" s="152"/>
      <c r="T408" s="152"/>
      <c r="U408" s="152"/>
      <c r="V408" s="152"/>
      <c r="W408" s="152"/>
      <c r="X408" s="152"/>
      <c r="Y408" s="152"/>
      <c r="Z408" s="152"/>
      <c r="AA408" s="152"/>
      <c r="AB408" s="152"/>
      <c r="AC408" s="152"/>
      <c r="AD408" s="152"/>
    </row>
    <row r="409" spans="18:30" ht="15">
      <c r="R409" s="152"/>
      <c r="S409" s="152"/>
      <c r="T409" s="152"/>
      <c r="U409" s="152"/>
      <c r="V409" s="152"/>
      <c r="W409" s="152"/>
      <c r="X409" s="152"/>
      <c r="Y409" s="152"/>
      <c r="Z409" s="152"/>
      <c r="AA409" s="152"/>
      <c r="AB409" s="152"/>
      <c r="AC409" s="152"/>
      <c r="AD409" s="152"/>
    </row>
    <row r="410" spans="18:30" ht="15">
      <c r="R410" s="152"/>
      <c r="S410" s="152"/>
      <c r="T410" s="152"/>
      <c r="U410" s="152"/>
      <c r="V410" s="152"/>
      <c r="W410" s="152"/>
      <c r="X410" s="152"/>
      <c r="Y410" s="152"/>
      <c r="Z410" s="152"/>
      <c r="AA410" s="152"/>
      <c r="AB410" s="152"/>
      <c r="AC410" s="152"/>
      <c r="AD410" s="152"/>
    </row>
    <row r="411" spans="18:30" ht="15">
      <c r="R411" s="152"/>
      <c r="S411" s="152"/>
      <c r="T411" s="152"/>
      <c r="U411" s="152"/>
      <c r="V411" s="152"/>
      <c r="W411" s="152"/>
      <c r="X411" s="152"/>
      <c r="Y411" s="152"/>
      <c r="Z411" s="152"/>
      <c r="AA411" s="152"/>
      <c r="AB411" s="152"/>
      <c r="AC411" s="152"/>
      <c r="AD411" s="152"/>
    </row>
    <row r="412" spans="18:30" ht="15">
      <c r="R412" s="152"/>
      <c r="S412" s="152"/>
      <c r="T412" s="152"/>
      <c r="U412" s="152"/>
      <c r="V412" s="152"/>
      <c r="W412" s="152"/>
      <c r="X412" s="152"/>
      <c r="Y412" s="152"/>
      <c r="Z412" s="152"/>
      <c r="AA412" s="152"/>
      <c r="AB412" s="152"/>
      <c r="AC412" s="152"/>
      <c r="AD412" s="152"/>
    </row>
    <row r="413" spans="18:30" ht="15">
      <c r="R413" s="152"/>
      <c r="S413" s="152"/>
      <c r="T413" s="152"/>
      <c r="U413" s="152"/>
      <c r="V413" s="152"/>
      <c r="W413" s="152"/>
      <c r="X413" s="152"/>
      <c r="Y413" s="152"/>
      <c r="Z413" s="152"/>
      <c r="AA413" s="152"/>
      <c r="AB413" s="152"/>
      <c r="AC413" s="152"/>
      <c r="AD413" s="152"/>
    </row>
    <row r="414" spans="18:30" ht="15">
      <c r="R414" s="152"/>
      <c r="S414" s="152"/>
      <c r="T414" s="152"/>
      <c r="U414" s="152"/>
      <c r="V414" s="152"/>
      <c r="W414" s="152"/>
      <c r="X414" s="152"/>
      <c r="Y414" s="152"/>
      <c r="Z414" s="152"/>
      <c r="AA414" s="152"/>
      <c r="AB414" s="152"/>
      <c r="AC414" s="152"/>
      <c r="AD414" s="152"/>
    </row>
    <row r="415" spans="18:30" ht="15">
      <c r="R415" s="152"/>
      <c r="S415" s="152"/>
      <c r="T415" s="152"/>
      <c r="U415" s="152"/>
      <c r="V415" s="152"/>
      <c r="W415" s="152"/>
      <c r="X415" s="152"/>
      <c r="Y415" s="152"/>
      <c r="Z415" s="152"/>
      <c r="AA415" s="152"/>
      <c r="AB415" s="152"/>
      <c r="AC415" s="152"/>
      <c r="AD415" s="152"/>
    </row>
    <row r="416" spans="18:30" ht="15">
      <c r="R416" s="152"/>
      <c r="S416" s="152"/>
      <c r="T416" s="152"/>
      <c r="U416" s="152"/>
      <c r="V416" s="152"/>
      <c r="W416" s="152"/>
      <c r="X416" s="152"/>
      <c r="Y416" s="152"/>
      <c r="Z416" s="152"/>
      <c r="AA416" s="152"/>
      <c r="AB416" s="152"/>
      <c r="AC416" s="152"/>
      <c r="AD416" s="152"/>
    </row>
    <row r="417" spans="18:30" ht="15">
      <c r="R417" s="152"/>
      <c r="S417" s="152"/>
      <c r="T417" s="152"/>
      <c r="U417" s="152"/>
      <c r="V417" s="152"/>
      <c r="W417" s="152"/>
      <c r="X417" s="152"/>
      <c r="Y417" s="152"/>
      <c r="Z417" s="152"/>
      <c r="AA417" s="152"/>
      <c r="AB417" s="152"/>
      <c r="AC417" s="152"/>
      <c r="AD417" s="152"/>
    </row>
    <row r="418" spans="18:30" ht="15">
      <c r="R418" s="152"/>
      <c r="S418" s="152"/>
      <c r="T418" s="152"/>
      <c r="U418" s="152"/>
      <c r="V418" s="152"/>
      <c r="W418" s="152"/>
      <c r="X418" s="152"/>
      <c r="Y418" s="152"/>
      <c r="Z418" s="152"/>
      <c r="AA418" s="152"/>
      <c r="AB418" s="152"/>
      <c r="AC418" s="152"/>
      <c r="AD418" s="152"/>
    </row>
    <row r="419" spans="18:30" ht="15">
      <c r="R419" s="152"/>
      <c r="S419" s="152"/>
      <c r="T419" s="152"/>
      <c r="U419" s="152"/>
      <c r="V419" s="152"/>
      <c r="W419" s="152"/>
      <c r="X419" s="152"/>
      <c r="Y419" s="152"/>
      <c r="Z419" s="152"/>
      <c r="AA419" s="152"/>
      <c r="AB419" s="152"/>
      <c r="AC419" s="152"/>
      <c r="AD419" s="152"/>
    </row>
    <row r="420" spans="18:30" ht="15">
      <c r="R420" s="152"/>
      <c r="S420" s="152"/>
      <c r="T420" s="152"/>
      <c r="U420" s="152"/>
      <c r="V420" s="152"/>
      <c r="W420" s="152"/>
      <c r="X420" s="152"/>
      <c r="Y420" s="152"/>
      <c r="Z420" s="152"/>
      <c r="AA420" s="152"/>
      <c r="AB420" s="152"/>
      <c r="AC420" s="152"/>
      <c r="AD420" s="152"/>
    </row>
    <row r="421" spans="18:30" ht="15">
      <c r="R421" s="152"/>
      <c r="S421" s="152"/>
      <c r="T421" s="152"/>
      <c r="U421" s="152"/>
      <c r="V421" s="152"/>
      <c r="W421" s="152"/>
      <c r="X421" s="152"/>
      <c r="Y421" s="152"/>
      <c r="Z421" s="152"/>
      <c r="AA421" s="152"/>
      <c r="AB421" s="152"/>
      <c r="AC421" s="152"/>
      <c r="AD421" s="152"/>
    </row>
    <row r="422" spans="18:30" ht="15">
      <c r="R422" s="152"/>
      <c r="S422" s="152"/>
      <c r="T422" s="152"/>
      <c r="U422" s="152"/>
      <c r="V422" s="152"/>
      <c r="W422" s="152"/>
      <c r="X422" s="152"/>
      <c r="Y422" s="152"/>
      <c r="Z422" s="152"/>
      <c r="AA422" s="152"/>
      <c r="AB422" s="152"/>
      <c r="AC422" s="152"/>
      <c r="AD422" s="152"/>
    </row>
    <row r="423" spans="18:30" ht="15">
      <c r="R423" s="152"/>
      <c r="S423" s="152"/>
      <c r="T423" s="152"/>
      <c r="U423" s="152"/>
      <c r="V423" s="152"/>
      <c r="W423" s="152"/>
      <c r="X423" s="152"/>
      <c r="Y423" s="152"/>
      <c r="Z423" s="152"/>
      <c r="AA423" s="152"/>
      <c r="AB423" s="152"/>
      <c r="AC423" s="152"/>
      <c r="AD423" s="152"/>
    </row>
    <row r="424" spans="18:30" ht="15">
      <c r="R424" s="152"/>
      <c r="S424" s="152"/>
      <c r="T424" s="152"/>
      <c r="U424" s="152"/>
      <c r="V424" s="152"/>
      <c r="W424" s="152"/>
      <c r="X424" s="152"/>
      <c r="Y424" s="152"/>
      <c r="Z424" s="152"/>
      <c r="AA424" s="152"/>
      <c r="AB424" s="152"/>
      <c r="AC424" s="152"/>
      <c r="AD424" s="152"/>
    </row>
    <row r="425" spans="18:30" ht="15">
      <c r="R425" s="152"/>
      <c r="S425" s="152"/>
      <c r="T425" s="152"/>
      <c r="U425" s="152"/>
      <c r="V425" s="152"/>
      <c r="W425" s="152"/>
      <c r="X425" s="152"/>
      <c r="Y425" s="152"/>
      <c r="Z425" s="152"/>
      <c r="AA425" s="152"/>
      <c r="AB425" s="152"/>
      <c r="AC425" s="152"/>
      <c r="AD425" s="152"/>
    </row>
    <row r="426" spans="18:30" ht="15">
      <c r="R426" s="152"/>
      <c r="S426" s="152"/>
      <c r="T426" s="152"/>
      <c r="U426" s="152"/>
      <c r="V426" s="152"/>
      <c r="W426" s="152"/>
      <c r="X426" s="152"/>
      <c r="Y426" s="152"/>
      <c r="Z426" s="152"/>
      <c r="AA426" s="152"/>
      <c r="AB426" s="152"/>
      <c r="AC426" s="152"/>
      <c r="AD426" s="152"/>
    </row>
    <row r="427" spans="18:30" ht="15">
      <c r="R427" s="152"/>
      <c r="S427" s="152"/>
      <c r="T427" s="152"/>
      <c r="U427" s="152"/>
      <c r="V427" s="152"/>
      <c r="W427" s="152"/>
      <c r="X427" s="152"/>
      <c r="Y427" s="152"/>
      <c r="Z427" s="152"/>
      <c r="AA427" s="152"/>
      <c r="AB427" s="152"/>
      <c r="AC427" s="152"/>
      <c r="AD427" s="152"/>
    </row>
    <row r="428" spans="18:30" ht="15">
      <c r="R428" s="152"/>
      <c r="S428" s="152"/>
      <c r="T428" s="152"/>
      <c r="U428" s="152"/>
      <c r="V428" s="152"/>
      <c r="W428" s="152"/>
      <c r="X428" s="152"/>
      <c r="Y428" s="152"/>
      <c r="Z428" s="152"/>
      <c r="AA428" s="152"/>
      <c r="AB428" s="152"/>
      <c r="AC428" s="152"/>
      <c r="AD428" s="152"/>
    </row>
    <row r="429" spans="18:30" ht="15">
      <c r="R429" s="152"/>
      <c r="S429" s="152"/>
      <c r="T429" s="152"/>
      <c r="U429" s="152"/>
      <c r="V429" s="152"/>
      <c r="W429" s="152"/>
      <c r="X429" s="152"/>
      <c r="Y429" s="152"/>
      <c r="Z429" s="152"/>
      <c r="AA429" s="152"/>
      <c r="AB429" s="152"/>
      <c r="AC429" s="152"/>
      <c r="AD429" s="152"/>
    </row>
    <row r="430" spans="18:30" ht="15">
      <c r="R430" s="152"/>
      <c r="S430" s="152"/>
      <c r="T430" s="152"/>
      <c r="U430" s="152"/>
      <c r="V430" s="152"/>
      <c r="W430" s="152"/>
      <c r="X430" s="152"/>
      <c r="Y430" s="152"/>
      <c r="Z430" s="152"/>
      <c r="AA430" s="152"/>
      <c r="AB430" s="152"/>
      <c r="AC430" s="152"/>
      <c r="AD430" s="152"/>
    </row>
    <row r="431" spans="18:30" ht="15">
      <c r="R431" s="152"/>
      <c r="S431" s="152"/>
      <c r="T431" s="152"/>
      <c r="U431" s="152"/>
      <c r="V431" s="152"/>
      <c r="W431" s="152"/>
      <c r="X431" s="152"/>
      <c r="Y431" s="152"/>
      <c r="Z431" s="152"/>
      <c r="AA431" s="152"/>
      <c r="AB431" s="152"/>
      <c r="AC431" s="152"/>
      <c r="AD431" s="152"/>
    </row>
    <row r="432" spans="18:30" ht="15">
      <c r="R432" s="152"/>
      <c r="S432" s="152"/>
      <c r="T432" s="152"/>
      <c r="U432" s="152"/>
      <c r="V432" s="152"/>
      <c r="W432" s="152"/>
      <c r="X432" s="152"/>
      <c r="Y432" s="152"/>
      <c r="Z432" s="152"/>
      <c r="AA432" s="152"/>
      <c r="AB432" s="152"/>
      <c r="AC432" s="152"/>
      <c r="AD432" s="152"/>
    </row>
    <row r="433" spans="18:30" ht="15">
      <c r="R433" s="152"/>
      <c r="S433" s="152"/>
      <c r="T433" s="152"/>
      <c r="U433" s="152"/>
      <c r="V433" s="152"/>
      <c r="W433" s="152"/>
      <c r="X433" s="152"/>
      <c r="Y433" s="152"/>
      <c r="Z433" s="152"/>
      <c r="AA433" s="152"/>
      <c r="AB433" s="152"/>
      <c r="AC433" s="152"/>
      <c r="AD433" s="152"/>
    </row>
    <row r="434" spans="18:30" ht="15">
      <c r="R434" s="152"/>
      <c r="S434" s="152"/>
      <c r="T434" s="152"/>
      <c r="U434" s="152"/>
      <c r="V434" s="152"/>
      <c r="W434" s="152"/>
      <c r="X434" s="152"/>
      <c r="Y434" s="152"/>
      <c r="Z434" s="152"/>
      <c r="AA434" s="152"/>
      <c r="AB434" s="152"/>
      <c r="AC434" s="152"/>
      <c r="AD434" s="152"/>
    </row>
    <row r="435" spans="18:30" ht="15">
      <c r="R435" s="152"/>
      <c r="S435" s="152"/>
      <c r="T435" s="152"/>
      <c r="U435" s="152"/>
      <c r="V435" s="152"/>
      <c r="W435" s="152"/>
      <c r="X435" s="152"/>
      <c r="Y435" s="152"/>
      <c r="Z435" s="152"/>
      <c r="AA435" s="152"/>
      <c r="AB435" s="152"/>
      <c r="AC435" s="152"/>
      <c r="AD435" s="152"/>
    </row>
    <row r="436" spans="18:30" ht="15">
      <c r="R436" s="152"/>
      <c r="S436" s="152"/>
      <c r="T436" s="152"/>
      <c r="U436" s="152"/>
      <c r="V436" s="152"/>
      <c r="W436" s="152"/>
      <c r="X436" s="152"/>
      <c r="Y436" s="152"/>
      <c r="Z436" s="152"/>
      <c r="AA436" s="152"/>
      <c r="AB436" s="152"/>
      <c r="AC436" s="152"/>
      <c r="AD436" s="152"/>
    </row>
    <row r="437" spans="18:30" ht="15">
      <c r="R437" s="152"/>
      <c r="S437" s="152"/>
      <c r="T437" s="152"/>
      <c r="U437" s="152"/>
      <c r="V437" s="152"/>
      <c r="W437" s="152"/>
      <c r="X437" s="152"/>
      <c r="Y437" s="152"/>
      <c r="Z437" s="152"/>
      <c r="AA437" s="152"/>
      <c r="AB437" s="152"/>
      <c r="AC437" s="152"/>
      <c r="AD437" s="152"/>
    </row>
    <row r="438" spans="18:30" ht="15">
      <c r="R438" s="152"/>
      <c r="S438" s="152"/>
      <c r="T438" s="152"/>
      <c r="U438" s="152"/>
      <c r="V438" s="152"/>
      <c r="W438" s="152"/>
      <c r="X438" s="152"/>
      <c r="Y438" s="152"/>
      <c r="Z438" s="152"/>
      <c r="AA438" s="152"/>
      <c r="AB438" s="152"/>
      <c r="AC438" s="152"/>
      <c r="AD438" s="152"/>
    </row>
    <row r="439" spans="18:30" ht="15">
      <c r="R439" s="152"/>
      <c r="S439" s="152"/>
      <c r="T439" s="152"/>
      <c r="U439" s="152"/>
      <c r="V439" s="152"/>
      <c r="W439" s="152"/>
      <c r="X439" s="152"/>
      <c r="Y439" s="152"/>
      <c r="Z439" s="152"/>
      <c r="AA439" s="152"/>
      <c r="AB439" s="152"/>
      <c r="AC439" s="152"/>
      <c r="AD439" s="152"/>
    </row>
    <row r="440" spans="18:30" ht="15">
      <c r="R440" s="152"/>
      <c r="S440" s="152"/>
      <c r="T440" s="152"/>
      <c r="U440" s="152"/>
      <c r="V440" s="152"/>
      <c r="W440" s="152"/>
      <c r="X440" s="152"/>
      <c r="Y440" s="152"/>
      <c r="Z440" s="152"/>
      <c r="AA440" s="152"/>
      <c r="AB440" s="152"/>
      <c r="AC440" s="152"/>
      <c r="AD440" s="152"/>
    </row>
    <row r="441" spans="18:30" ht="15">
      <c r="R441" s="152"/>
      <c r="S441" s="152"/>
      <c r="T441" s="152"/>
      <c r="U441" s="152"/>
      <c r="V441" s="152"/>
      <c r="W441" s="152"/>
      <c r="X441" s="152"/>
      <c r="Y441" s="152"/>
      <c r="Z441" s="152"/>
      <c r="AA441" s="152"/>
      <c r="AB441" s="152"/>
      <c r="AC441" s="152"/>
      <c r="AD441" s="152"/>
    </row>
    <row r="442" spans="18:30" ht="15">
      <c r="R442" s="152"/>
      <c r="S442" s="152"/>
      <c r="T442" s="152"/>
      <c r="U442" s="152"/>
      <c r="V442" s="152"/>
      <c r="W442" s="152"/>
      <c r="X442" s="152"/>
      <c r="Y442" s="152"/>
      <c r="Z442" s="152"/>
      <c r="AA442" s="152"/>
      <c r="AB442" s="152"/>
      <c r="AC442" s="152"/>
      <c r="AD442" s="152"/>
    </row>
    <row r="443" spans="18:30" ht="15">
      <c r="R443" s="152"/>
      <c r="S443" s="152"/>
      <c r="T443" s="152"/>
      <c r="U443" s="152"/>
      <c r="V443" s="152"/>
      <c r="W443" s="152"/>
      <c r="X443" s="152"/>
      <c r="Y443" s="152"/>
      <c r="Z443" s="152"/>
      <c r="AA443" s="152"/>
      <c r="AB443" s="152"/>
      <c r="AC443" s="152"/>
      <c r="AD443" s="152"/>
    </row>
    <row r="444" spans="18:30" ht="15">
      <c r="R444" s="152"/>
      <c r="S444" s="152"/>
      <c r="T444" s="152"/>
      <c r="U444" s="152"/>
      <c r="V444" s="152"/>
      <c r="W444" s="152"/>
      <c r="X444" s="152"/>
      <c r="Y444" s="152"/>
      <c r="Z444" s="152"/>
      <c r="AA444" s="152"/>
      <c r="AB444" s="152"/>
      <c r="AC444" s="152"/>
      <c r="AD444" s="152"/>
    </row>
    <row r="445" spans="18:30" ht="15">
      <c r="R445" s="152"/>
      <c r="S445" s="152"/>
      <c r="T445" s="152"/>
      <c r="U445" s="152"/>
      <c r="V445" s="152"/>
      <c r="W445" s="152"/>
      <c r="X445" s="152"/>
      <c r="Y445" s="152"/>
      <c r="Z445" s="152"/>
      <c r="AA445" s="152"/>
      <c r="AB445" s="152"/>
      <c r="AC445" s="152"/>
      <c r="AD445" s="152"/>
    </row>
    <row r="446" spans="18:30" ht="15">
      <c r="R446" s="152"/>
      <c r="S446" s="152"/>
      <c r="T446" s="152"/>
      <c r="U446" s="152"/>
      <c r="V446" s="152"/>
      <c r="W446" s="152"/>
      <c r="X446" s="152"/>
      <c r="Y446" s="152"/>
      <c r="Z446" s="152"/>
      <c r="AA446" s="152"/>
      <c r="AB446" s="152"/>
      <c r="AC446" s="152"/>
      <c r="AD446" s="152"/>
    </row>
    <row r="447" spans="18:30" ht="15">
      <c r="R447" s="152"/>
      <c r="S447" s="152"/>
      <c r="T447" s="152"/>
      <c r="U447" s="152"/>
      <c r="V447" s="152"/>
      <c r="W447" s="152"/>
      <c r="X447" s="152"/>
      <c r="Y447" s="152"/>
      <c r="Z447" s="152"/>
      <c r="AA447" s="152"/>
      <c r="AB447" s="152"/>
      <c r="AC447" s="152"/>
      <c r="AD447" s="152"/>
    </row>
    <row r="448" spans="18:30" ht="15">
      <c r="R448" s="152"/>
      <c r="S448" s="152"/>
      <c r="T448" s="152"/>
      <c r="U448" s="152"/>
      <c r="V448" s="152"/>
      <c r="W448" s="152"/>
      <c r="X448" s="152"/>
      <c r="Y448" s="152"/>
      <c r="Z448" s="152"/>
      <c r="AA448" s="152"/>
      <c r="AB448" s="152"/>
      <c r="AC448" s="152"/>
      <c r="AD448" s="152"/>
    </row>
    <row r="449" spans="18:30" ht="15">
      <c r="R449" s="152"/>
      <c r="S449" s="152"/>
      <c r="T449" s="152"/>
      <c r="U449" s="152"/>
      <c r="V449" s="152"/>
      <c r="W449" s="152"/>
      <c r="X449" s="152"/>
      <c r="Y449" s="152"/>
      <c r="Z449" s="152"/>
      <c r="AA449" s="152"/>
      <c r="AB449" s="152"/>
      <c r="AC449" s="152"/>
      <c r="AD449" s="152"/>
    </row>
    <row r="450" spans="18:30" ht="15">
      <c r="R450" s="152"/>
      <c r="S450" s="152"/>
      <c r="T450" s="152"/>
      <c r="U450" s="152"/>
      <c r="V450" s="152"/>
      <c r="W450" s="152"/>
      <c r="X450" s="152"/>
      <c r="Y450" s="152"/>
      <c r="Z450" s="152"/>
      <c r="AA450" s="152"/>
      <c r="AB450" s="152"/>
      <c r="AC450" s="152"/>
      <c r="AD450" s="152"/>
    </row>
    <row r="451" spans="18:30" ht="15">
      <c r="R451" s="152"/>
      <c r="S451" s="152"/>
      <c r="T451" s="152"/>
      <c r="U451" s="152"/>
      <c r="V451" s="152"/>
      <c r="W451" s="152"/>
      <c r="X451" s="152"/>
      <c r="Y451" s="152"/>
      <c r="Z451" s="152"/>
      <c r="AA451" s="152"/>
      <c r="AB451" s="152"/>
      <c r="AC451" s="152"/>
      <c r="AD451" s="152"/>
    </row>
    <row r="452" spans="18:30" ht="15">
      <c r="R452" s="152"/>
      <c r="S452" s="152"/>
      <c r="T452" s="152"/>
      <c r="U452" s="152"/>
      <c r="V452" s="152"/>
      <c r="W452" s="152"/>
      <c r="X452" s="152"/>
      <c r="Y452" s="152"/>
      <c r="Z452" s="152"/>
      <c r="AA452" s="152"/>
      <c r="AB452" s="152"/>
      <c r="AC452" s="152"/>
      <c r="AD452" s="152"/>
    </row>
    <row r="453" spans="18:30" ht="15">
      <c r="R453" s="152"/>
      <c r="S453" s="152"/>
      <c r="T453" s="152"/>
      <c r="U453" s="152"/>
      <c r="V453" s="152"/>
      <c r="W453" s="152"/>
      <c r="X453" s="152"/>
      <c r="Y453" s="152"/>
      <c r="Z453" s="152"/>
      <c r="AA453" s="152"/>
      <c r="AB453" s="152"/>
      <c r="AC453" s="152"/>
      <c r="AD453" s="152"/>
    </row>
    <row r="454" spans="18:30" ht="15">
      <c r="R454" s="152"/>
      <c r="S454" s="152"/>
      <c r="T454" s="152"/>
      <c r="U454" s="152"/>
      <c r="V454" s="152"/>
      <c r="W454" s="152"/>
      <c r="X454" s="152"/>
      <c r="Y454" s="152"/>
      <c r="Z454" s="152"/>
      <c r="AA454" s="152"/>
      <c r="AB454" s="152"/>
      <c r="AC454" s="152"/>
      <c r="AD454" s="152"/>
    </row>
    <row r="455" spans="18:30" ht="15">
      <c r="R455" s="152"/>
      <c r="S455" s="152"/>
      <c r="T455" s="152"/>
      <c r="U455" s="152"/>
      <c r="V455" s="152"/>
      <c r="W455" s="152"/>
      <c r="X455" s="152"/>
      <c r="Y455" s="152"/>
      <c r="Z455" s="152"/>
      <c r="AA455" s="152"/>
      <c r="AB455" s="152"/>
      <c r="AC455" s="152"/>
      <c r="AD455" s="152"/>
    </row>
    <row r="456" spans="18:30" ht="15">
      <c r="R456" s="152"/>
      <c r="S456" s="152"/>
      <c r="T456" s="152"/>
      <c r="U456" s="152"/>
      <c r="V456" s="152"/>
      <c r="W456" s="152"/>
      <c r="X456" s="152"/>
      <c r="Y456" s="152"/>
      <c r="Z456" s="152"/>
      <c r="AA456" s="152"/>
      <c r="AB456" s="152"/>
      <c r="AC456" s="152"/>
      <c r="AD456" s="152"/>
    </row>
    <row r="457" spans="18:30" ht="15">
      <c r="R457" s="152"/>
      <c r="S457" s="152"/>
      <c r="T457" s="152"/>
      <c r="U457" s="152"/>
      <c r="V457" s="152"/>
      <c r="W457" s="152"/>
      <c r="X457" s="152"/>
      <c r="Y457" s="152"/>
      <c r="Z457" s="152"/>
      <c r="AA457" s="152"/>
      <c r="AB457" s="152"/>
      <c r="AC457" s="152"/>
      <c r="AD457" s="152"/>
    </row>
    <row r="458" spans="18:30" ht="15">
      <c r="R458" s="152"/>
      <c r="S458" s="152"/>
      <c r="T458" s="152"/>
      <c r="U458" s="152"/>
      <c r="V458" s="152"/>
      <c r="W458" s="152"/>
      <c r="X458" s="152"/>
      <c r="Y458" s="152"/>
      <c r="Z458" s="152"/>
      <c r="AA458" s="152"/>
      <c r="AB458" s="152"/>
      <c r="AC458" s="152"/>
      <c r="AD458" s="152"/>
    </row>
    <row r="459" spans="18:30" ht="15">
      <c r="R459" s="152"/>
      <c r="S459" s="152"/>
      <c r="T459" s="152"/>
      <c r="U459" s="152"/>
      <c r="V459" s="152"/>
      <c r="W459" s="152"/>
      <c r="X459" s="152"/>
      <c r="Y459" s="152"/>
      <c r="Z459" s="152"/>
      <c r="AA459" s="152"/>
      <c r="AB459" s="152"/>
      <c r="AC459" s="152"/>
      <c r="AD459" s="152"/>
    </row>
    <row r="460" spans="18:30" ht="15">
      <c r="R460" s="152"/>
      <c r="S460" s="152"/>
      <c r="T460" s="152"/>
      <c r="U460" s="152"/>
      <c r="V460" s="152"/>
      <c r="W460" s="152"/>
      <c r="X460" s="152"/>
      <c r="Y460" s="152"/>
      <c r="Z460" s="152"/>
      <c r="AA460" s="152"/>
      <c r="AB460" s="152"/>
      <c r="AC460" s="152"/>
      <c r="AD460" s="152"/>
    </row>
    <row r="461" spans="18:30" ht="15">
      <c r="R461" s="152"/>
      <c r="S461" s="152"/>
      <c r="T461" s="152"/>
      <c r="U461" s="152"/>
      <c r="V461" s="152"/>
      <c r="W461" s="152"/>
      <c r="X461" s="152"/>
      <c r="Y461" s="152"/>
      <c r="Z461" s="152"/>
      <c r="AA461" s="152"/>
      <c r="AB461" s="152"/>
      <c r="AC461" s="152"/>
      <c r="AD461" s="152"/>
    </row>
    <row r="462" spans="18:30" ht="15">
      <c r="R462" s="152"/>
      <c r="S462" s="152"/>
      <c r="T462" s="152"/>
      <c r="U462" s="152"/>
      <c r="V462" s="152"/>
      <c r="W462" s="152"/>
      <c r="X462" s="152"/>
      <c r="Y462" s="152"/>
      <c r="Z462" s="152"/>
      <c r="AA462" s="152"/>
      <c r="AB462" s="152"/>
      <c r="AC462" s="152"/>
      <c r="AD462" s="152"/>
    </row>
    <row r="463" spans="18:30" ht="15">
      <c r="R463" s="152"/>
      <c r="S463" s="152"/>
      <c r="T463" s="152"/>
      <c r="U463" s="152"/>
      <c r="V463" s="152"/>
      <c r="W463" s="152"/>
      <c r="X463" s="152"/>
      <c r="Y463" s="152"/>
      <c r="Z463" s="152"/>
      <c r="AA463" s="152"/>
      <c r="AB463" s="152"/>
      <c r="AC463" s="152"/>
      <c r="AD463" s="152"/>
    </row>
    <row r="464" spans="18:30" ht="15">
      <c r="R464" s="152"/>
      <c r="S464" s="152"/>
      <c r="T464" s="152"/>
      <c r="U464" s="152"/>
      <c r="V464" s="152"/>
      <c r="W464" s="152"/>
      <c r="X464" s="152"/>
      <c r="Y464" s="152"/>
      <c r="Z464" s="152"/>
      <c r="AA464" s="152"/>
      <c r="AB464" s="152"/>
      <c r="AC464" s="152"/>
      <c r="AD464" s="152"/>
    </row>
    <row r="465" spans="18:30" ht="15">
      <c r="R465" s="152"/>
      <c r="S465" s="152"/>
      <c r="T465" s="152"/>
      <c r="U465" s="152"/>
      <c r="V465" s="152"/>
      <c r="W465" s="152"/>
      <c r="X465" s="152"/>
      <c r="Y465" s="152"/>
      <c r="Z465" s="152"/>
      <c r="AA465" s="152"/>
      <c r="AB465" s="152"/>
      <c r="AC465" s="152"/>
      <c r="AD465" s="152"/>
    </row>
    <row r="466" spans="18:30" ht="15">
      <c r="R466" s="152"/>
      <c r="S466" s="152"/>
      <c r="T466" s="152"/>
      <c r="U466" s="152"/>
      <c r="V466" s="152"/>
      <c r="W466" s="152"/>
      <c r="X466" s="152"/>
      <c r="Y466" s="152"/>
      <c r="Z466" s="152"/>
      <c r="AA466" s="152"/>
      <c r="AB466" s="152"/>
      <c r="AC466" s="152"/>
      <c r="AD466" s="152"/>
    </row>
    <row r="467" spans="18:30" ht="15">
      <c r="R467" s="152"/>
      <c r="S467" s="152"/>
      <c r="T467" s="152"/>
      <c r="U467" s="152"/>
      <c r="V467" s="152"/>
      <c r="W467" s="152"/>
      <c r="X467" s="152"/>
      <c r="Y467" s="152"/>
      <c r="Z467" s="152"/>
      <c r="AA467" s="152"/>
      <c r="AB467" s="152"/>
      <c r="AC467" s="152"/>
      <c r="AD467" s="152"/>
    </row>
    <row r="468" spans="18:30" ht="15">
      <c r="R468" s="152"/>
      <c r="S468" s="152"/>
      <c r="T468" s="152"/>
      <c r="U468" s="152"/>
      <c r="V468" s="152"/>
      <c r="W468" s="152"/>
      <c r="X468" s="152"/>
      <c r="Y468" s="152"/>
      <c r="Z468" s="152"/>
      <c r="AA468" s="152"/>
      <c r="AB468" s="152"/>
      <c r="AC468" s="152"/>
      <c r="AD468" s="152"/>
    </row>
    <row r="469" spans="18:30" ht="15">
      <c r="R469" s="152"/>
      <c r="S469" s="152"/>
      <c r="T469" s="152"/>
      <c r="U469" s="152"/>
      <c r="V469" s="152"/>
      <c r="W469" s="152"/>
      <c r="X469" s="152"/>
      <c r="Y469" s="152"/>
      <c r="Z469" s="152"/>
      <c r="AA469" s="152"/>
      <c r="AB469" s="152"/>
      <c r="AC469" s="152"/>
      <c r="AD469" s="152"/>
    </row>
    <row r="470" spans="18:30" ht="15">
      <c r="R470" s="152"/>
      <c r="S470" s="152"/>
      <c r="T470" s="152"/>
      <c r="U470" s="152"/>
      <c r="V470" s="152"/>
      <c r="W470" s="152"/>
      <c r="X470" s="152"/>
      <c r="Y470" s="152"/>
      <c r="Z470" s="152"/>
      <c r="AA470" s="152"/>
      <c r="AB470" s="152"/>
      <c r="AC470" s="152"/>
      <c r="AD470" s="152"/>
    </row>
    <row r="471" spans="18:30" ht="15">
      <c r="R471" s="152"/>
      <c r="S471" s="152"/>
      <c r="T471" s="152"/>
      <c r="U471" s="152"/>
      <c r="V471" s="152"/>
      <c r="W471" s="152"/>
      <c r="X471" s="152"/>
      <c r="Y471" s="152"/>
      <c r="Z471" s="152"/>
      <c r="AA471" s="152"/>
      <c r="AB471" s="152"/>
      <c r="AC471" s="152"/>
      <c r="AD471" s="152"/>
    </row>
    <row r="472" spans="18:30" ht="15">
      <c r="R472" s="152"/>
      <c r="S472" s="152"/>
      <c r="T472" s="152"/>
      <c r="U472" s="152"/>
      <c r="V472" s="152"/>
      <c r="W472" s="152"/>
      <c r="X472" s="152"/>
      <c r="Y472" s="152"/>
      <c r="Z472" s="152"/>
      <c r="AA472" s="152"/>
      <c r="AB472" s="152"/>
      <c r="AC472" s="152"/>
      <c r="AD472" s="152"/>
    </row>
    <row r="473" spans="18:30" ht="15">
      <c r="R473" s="152"/>
      <c r="S473" s="152"/>
      <c r="T473" s="152"/>
      <c r="U473" s="152"/>
      <c r="V473" s="152"/>
      <c r="W473" s="152"/>
      <c r="X473" s="152"/>
      <c r="Y473" s="152"/>
      <c r="Z473" s="152"/>
      <c r="AA473" s="152"/>
      <c r="AB473" s="152"/>
      <c r="AC473" s="152"/>
      <c r="AD473" s="152"/>
    </row>
    <row r="474" spans="18:30" ht="15">
      <c r="R474" s="152"/>
      <c r="S474" s="152"/>
      <c r="T474" s="152"/>
      <c r="U474" s="152"/>
      <c r="V474" s="152"/>
      <c r="W474" s="152"/>
      <c r="X474" s="152"/>
      <c r="Y474" s="152"/>
      <c r="Z474" s="152"/>
      <c r="AA474" s="152"/>
      <c r="AB474" s="152"/>
      <c r="AC474" s="152"/>
      <c r="AD474" s="152"/>
    </row>
    <row r="475" spans="18:30" ht="15">
      <c r="R475" s="152"/>
      <c r="S475" s="152"/>
      <c r="T475" s="152"/>
      <c r="U475" s="152"/>
      <c r="V475" s="152"/>
      <c r="W475" s="152"/>
      <c r="X475" s="152"/>
      <c r="Y475" s="152"/>
      <c r="Z475" s="152"/>
      <c r="AA475" s="152"/>
      <c r="AB475" s="152"/>
      <c r="AC475" s="152"/>
      <c r="AD475" s="152"/>
    </row>
    <row r="476" spans="18:30" ht="15">
      <c r="R476" s="152"/>
      <c r="S476" s="152"/>
      <c r="T476" s="152"/>
      <c r="U476" s="152"/>
      <c r="V476" s="152"/>
      <c r="W476" s="152"/>
      <c r="X476" s="152"/>
      <c r="Y476" s="152"/>
      <c r="Z476" s="152"/>
      <c r="AA476" s="152"/>
      <c r="AB476" s="152"/>
      <c r="AC476" s="152"/>
      <c r="AD476" s="152"/>
    </row>
    <row r="477" spans="18:30" ht="15">
      <c r="R477" s="152"/>
      <c r="S477" s="152"/>
      <c r="T477" s="152"/>
      <c r="U477" s="152"/>
      <c r="V477" s="152"/>
      <c r="W477" s="152"/>
      <c r="X477" s="152"/>
      <c r="Y477" s="152"/>
      <c r="Z477" s="152"/>
      <c r="AA477" s="152"/>
      <c r="AB477" s="152"/>
      <c r="AC477" s="152"/>
      <c r="AD477" s="152"/>
    </row>
    <row r="478" spans="18:30" ht="15">
      <c r="R478" s="152"/>
      <c r="S478" s="152"/>
      <c r="T478" s="152"/>
      <c r="U478" s="152"/>
      <c r="V478" s="152"/>
      <c r="W478" s="152"/>
      <c r="X478" s="152"/>
      <c r="Y478" s="152"/>
      <c r="Z478" s="152"/>
      <c r="AA478" s="152"/>
      <c r="AB478" s="152"/>
      <c r="AC478" s="152"/>
      <c r="AD478" s="152"/>
    </row>
    <row r="479" spans="18:30" ht="15">
      <c r="R479" s="152"/>
      <c r="S479" s="152"/>
      <c r="T479" s="152"/>
      <c r="U479" s="152"/>
      <c r="V479" s="152"/>
      <c r="W479" s="152"/>
      <c r="X479" s="152"/>
      <c r="Y479" s="152"/>
      <c r="Z479" s="152"/>
      <c r="AA479" s="152"/>
      <c r="AB479" s="152"/>
      <c r="AC479" s="152"/>
      <c r="AD479" s="152"/>
    </row>
    <row r="480" spans="18:30" ht="15">
      <c r="R480" s="152"/>
      <c r="S480" s="152"/>
      <c r="T480" s="152"/>
      <c r="U480" s="152"/>
      <c r="V480" s="152"/>
      <c r="W480" s="152"/>
      <c r="X480" s="152"/>
      <c r="Y480" s="152"/>
      <c r="Z480" s="152"/>
      <c r="AA480" s="152"/>
      <c r="AB480" s="152"/>
      <c r="AC480" s="152"/>
      <c r="AD480" s="152"/>
    </row>
    <row r="481" spans="18:30" ht="15">
      <c r="R481" s="152"/>
      <c r="S481" s="152"/>
      <c r="T481" s="152"/>
      <c r="U481" s="152"/>
      <c r="V481" s="152"/>
      <c r="W481" s="152"/>
      <c r="X481" s="152"/>
      <c r="Y481" s="152"/>
      <c r="Z481" s="152"/>
      <c r="AA481" s="152"/>
      <c r="AB481" s="152"/>
      <c r="AC481" s="152"/>
      <c r="AD481" s="152"/>
    </row>
    <row r="482" spans="18:30" ht="15">
      <c r="R482" s="152"/>
      <c r="S482" s="152"/>
      <c r="T482" s="152"/>
      <c r="U482" s="152"/>
      <c r="V482" s="152"/>
      <c r="W482" s="152"/>
      <c r="X482" s="152"/>
      <c r="Y482" s="152"/>
      <c r="Z482" s="152"/>
      <c r="AA482" s="152"/>
      <c r="AB482" s="152"/>
      <c r="AC482" s="152"/>
      <c r="AD482" s="152"/>
    </row>
    <row r="483" spans="18:30" ht="15">
      <c r="R483" s="152"/>
      <c r="S483" s="152"/>
      <c r="T483" s="152"/>
      <c r="U483" s="152"/>
      <c r="V483" s="152"/>
      <c r="W483" s="152"/>
      <c r="X483" s="152"/>
      <c r="Y483" s="152"/>
      <c r="Z483" s="152"/>
      <c r="AA483" s="152"/>
      <c r="AB483" s="152"/>
      <c r="AC483" s="152"/>
      <c r="AD483" s="152"/>
    </row>
    <row r="484" spans="18:30" ht="15">
      <c r="R484" s="152"/>
      <c r="S484" s="152"/>
      <c r="T484" s="152"/>
      <c r="U484" s="152"/>
      <c r="V484" s="152"/>
      <c r="W484" s="152"/>
      <c r="X484" s="152"/>
      <c r="Y484" s="152"/>
      <c r="Z484" s="152"/>
      <c r="AA484" s="152"/>
      <c r="AB484" s="152"/>
      <c r="AC484" s="152"/>
      <c r="AD484" s="152"/>
    </row>
    <row r="485" spans="18:30" ht="15">
      <c r="R485" s="152"/>
      <c r="S485" s="152"/>
      <c r="T485" s="152"/>
      <c r="U485" s="152"/>
      <c r="V485" s="152"/>
      <c r="W485" s="152"/>
      <c r="X485" s="152"/>
      <c r="Y485" s="152"/>
      <c r="Z485" s="152"/>
      <c r="AA485" s="152"/>
      <c r="AB485" s="152"/>
      <c r="AC485" s="152"/>
      <c r="AD485" s="152"/>
    </row>
    <row r="486" spans="18:30" ht="15">
      <c r="R486" s="152"/>
      <c r="S486" s="152"/>
      <c r="T486" s="152"/>
      <c r="U486" s="152"/>
      <c r="V486" s="152"/>
      <c r="W486" s="152"/>
      <c r="X486" s="152"/>
      <c r="Y486" s="152"/>
      <c r="Z486" s="152"/>
      <c r="AA486" s="152"/>
      <c r="AB486" s="152"/>
      <c r="AC486" s="152"/>
      <c r="AD486" s="152"/>
    </row>
    <row r="487" spans="18:30" ht="15">
      <c r="R487" s="152"/>
      <c r="S487" s="152"/>
      <c r="T487" s="152"/>
      <c r="U487" s="152"/>
      <c r="V487" s="152"/>
      <c r="W487" s="152"/>
      <c r="X487" s="152"/>
      <c r="Y487" s="152"/>
      <c r="Z487" s="152"/>
      <c r="AA487" s="152"/>
      <c r="AB487" s="152"/>
      <c r="AC487" s="152"/>
      <c r="AD487" s="152"/>
    </row>
    <row r="488" spans="18:30" ht="15">
      <c r="R488" s="152"/>
      <c r="S488" s="152"/>
      <c r="T488" s="152"/>
      <c r="U488" s="152"/>
      <c r="V488" s="152"/>
      <c r="W488" s="152"/>
      <c r="X488" s="152"/>
      <c r="Y488" s="152"/>
      <c r="Z488" s="152"/>
      <c r="AA488" s="152"/>
      <c r="AB488" s="152"/>
      <c r="AC488" s="152"/>
      <c r="AD488" s="152"/>
    </row>
    <row r="489" spans="18:30" ht="15">
      <c r="R489" s="152"/>
      <c r="S489" s="152"/>
      <c r="T489" s="152"/>
      <c r="U489" s="152"/>
      <c r="V489" s="152"/>
      <c r="W489" s="152"/>
      <c r="X489" s="152"/>
      <c r="Y489" s="152"/>
      <c r="Z489" s="152"/>
      <c r="AA489" s="152"/>
      <c r="AB489" s="152"/>
      <c r="AC489" s="152"/>
      <c r="AD489" s="152"/>
    </row>
    <row r="490" spans="18:30" ht="15">
      <c r="R490" s="152"/>
      <c r="S490" s="152"/>
      <c r="T490" s="152"/>
      <c r="U490" s="152"/>
      <c r="V490" s="152"/>
      <c r="W490" s="152"/>
      <c r="X490" s="152"/>
      <c r="Y490" s="152"/>
      <c r="Z490" s="152"/>
      <c r="AA490" s="152"/>
      <c r="AB490" s="152"/>
      <c r="AC490" s="152"/>
      <c r="AD490" s="152"/>
    </row>
    <row r="491" spans="18:30" ht="15">
      <c r="R491" s="152"/>
      <c r="S491" s="152"/>
      <c r="T491" s="152"/>
      <c r="U491" s="152"/>
      <c r="V491" s="152"/>
      <c r="W491" s="152"/>
      <c r="X491" s="152"/>
      <c r="Y491" s="152"/>
      <c r="Z491" s="152"/>
      <c r="AA491" s="152"/>
      <c r="AB491" s="152"/>
      <c r="AC491" s="152"/>
      <c r="AD491" s="152"/>
    </row>
    <row r="492" spans="18:30" ht="15">
      <c r="R492" s="152"/>
      <c r="S492" s="152"/>
      <c r="T492" s="152"/>
      <c r="U492" s="152"/>
      <c r="V492" s="152"/>
      <c r="W492" s="152"/>
      <c r="X492" s="152"/>
      <c r="Y492" s="152"/>
      <c r="Z492" s="152"/>
      <c r="AA492" s="152"/>
      <c r="AB492" s="152"/>
      <c r="AC492" s="152"/>
      <c r="AD492" s="152"/>
    </row>
    <row r="493" spans="18:30" ht="15">
      <c r="R493" s="152"/>
      <c r="S493" s="152"/>
      <c r="T493" s="152"/>
      <c r="U493" s="152"/>
      <c r="V493" s="152"/>
      <c r="W493" s="152"/>
      <c r="X493" s="152"/>
      <c r="Y493" s="152"/>
      <c r="Z493" s="152"/>
      <c r="AA493" s="152"/>
      <c r="AB493" s="152"/>
      <c r="AC493" s="152"/>
      <c r="AD493" s="152"/>
    </row>
    <row r="494" spans="18:30" ht="15">
      <c r="R494" s="152"/>
      <c r="S494" s="152"/>
      <c r="T494" s="152"/>
      <c r="U494" s="152"/>
      <c r="V494" s="152"/>
      <c r="W494" s="152"/>
      <c r="X494" s="152"/>
      <c r="Y494" s="152"/>
      <c r="Z494" s="152"/>
      <c r="AA494" s="152"/>
      <c r="AB494" s="152"/>
      <c r="AC494" s="152"/>
      <c r="AD494" s="152"/>
    </row>
    <row r="495" spans="18:30" ht="15">
      <c r="R495" s="152"/>
      <c r="S495" s="152"/>
      <c r="T495" s="152"/>
      <c r="U495" s="152"/>
      <c r="V495" s="152"/>
      <c r="W495" s="152"/>
      <c r="X495" s="152"/>
      <c r="Y495" s="152"/>
      <c r="Z495" s="152"/>
      <c r="AA495" s="152"/>
      <c r="AB495" s="152"/>
      <c r="AC495" s="152"/>
      <c r="AD495" s="152"/>
    </row>
    <row r="496" spans="18:30" ht="15">
      <c r="R496" s="152"/>
      <c r="S496" s="152"/>
      <c r="T496" s="152"/>
      <c r="U496" s="152"/>
      <c r="V496" s="152"/>
      <c r="W496" s="152"/>
      <c r="X496" s="152"/>
      <c r="Y496" s="152"/>
      <c r="Z496" s="152"/>
      <c r="AA496" s="152"/>
      <c r="AB496" s="152"/>
      <c r="AC496" s="152"/>
      <c r="AD496" s="152"/>
    </row>
    <row r="497" spans="18:30" ht="15">
      <c r="R497" s="152"/>
      <c r="S497" s="152"/>
      <c r="T497" s="152"/>
      <c r="U497" s="152"/>
      <c r="V497" s="152"/>
      <c r="W497" s="152"/>
      <c r="X497" s="152"/>
      <c r="Y497" s="152"/>
      <c r="Z497" s="152"/>
      <c r="AA497" s="152"/>
      <c r="AB497" s="152"/>
      <c r="AC497" s="152"/>
      <c r="AD497" s="152"/>
    </row>
    <row r="498" spans="18:30" ht="15">
      <c r="R498" s="152"/>
      <c r="S498" s="152"/>
      <c r="T498" s="152"/>
      <c r="U498" s="152"/>
      <c r="V498" s="152"/>
      <c r="W498" s="152"/>
      <c r="X498" s="152"/>
      <c r="Y498" s="152"/>
      <c r="Z498" s="152"/>
      <c r="AA498" s="152"/>
      <c r="AB498" s="152"/>
      <c r="AC498" s="152"/>
      <c r="AD498" s="152"/>
    </row>
    <row r="499" spans="18:30" ht="15">
      <c r="R499" s="152"/>
      <c r="S499" s="152"/>
      <c r="T499" s="152"/>
      <c r="U499" s="152"/>
      <c r="V499" s="152"/>
      <c r="W499" s="152"/>
      <c r="X499" s="152"/>
      <c r="Y499" s="152"/>
      <c r="Z499" s="152"/>
      <c r="AA499" s="152"/>
      <c r="AB499" s="152"/>
      <c r="AC499" s="152"/>
      <c r="AD499" s="152"/>
    </row>
    <row r="500" spans="18:30" ht="15">
      <c r="R500" s="152"/>
      <c r="S500" s="152"/>
      <c r="T500" s="152"/>
      <c r="U500" s="152"/>
      <c r="V500" s="152"/>
      <c r="W500" s="152"/>
      <c r="X500" s="152"/>
      <c r="Y500" s="152"/>
      <c r="Z500" s="152"/>
      <c r="AA500" s="152"/>
      <c r="AB500" s="152"/>
      <c r="AC500" s="152"/>
      <c r="AD500" s="152"/>
    </row>
    <row r="501" spans="18:30" ht="15">
      <c r="R501" s="152"/>
      <c r="S501" s="152"/>
      <c r="T501" s="152"/>
      <c r="U501" s="152"/>
      <c r="V501" s="152"/>
      <c r="W501" s="152"/>
      <c r="X501" s="152"/>
      <c r="Y501" s="152"/>
      <c r="Z501" s="152"/>
      <c r="AA501" s="152"/>
      <c r="AB501" s="152"/>
      <c r="AC501" s="152"/>
      <c r="AD501" s="152"/>
    </row>
    <row r="502" spans="18:30" ht="15">
      <c r="R502" s="152"/>
      <c r="S502" s="152"/>
      <c r="T502" s="152"/>
      <c r="U502" s="152"/>
      <c r="V502" s="152"/>
      <c r="W502" s="152"/>
      <c r="X502" s="152"/>
      <c r="Y502" s="152"/>
      <c r="Z502" s="152"/>
      <c r="AA502" s="152"/>
      <c r="AB502" s="152"/>
      <c r="AC502" s="152"/>
      <c r="AD502" s="152"/>
    </row>
    <row r="503" spans="18:30" ht="15">
      <c r="R503" s="152"/>
      <c r="S503" s="152"/>
      <c r="T503" s="152"/>
      <c r="U503" s="152"/>
      <c r="V503" s="152"/>
      <c r="W503" s="152"/>
      <c r="X503" s="152"/>
      <c r="Y503" s="152"/>
      <c r="Z503" s="152"/>
      <c r="AA503" s="152"/>
      <c r="AB503" s="152"/>
      <c r="AC503" s="152"/>
      <c r="AD503" s="152"/>
    </row>
    <row r="504" spans="18:30" ht="15">
      <c r="R504" s="152"/>
      <c r="S504" s="152"/>
      <c r="T504" s="152"/>
      <c r="U504" s="152"/>
      <c r="V504" s="152"/>
      <c r="W504" s="152"/>
      <c r="X504" s="152"/>
      <c r="Y504" s="152"/>
      <c r="Z504" s="152"/>
      <c r="AA504" s="152"/>
      <c r="AB504" s="152"/>
      <c r="AC504" s="152"/>
      <c r="AD504" s="152"/>
    </row>
    <row r="505" spans="18:30" ht="15">
      <c r="R505" s="152"/>
      <c r="S505" s="152"/>
      <c r="T505" s="152"/>
      <c r="U505" s="152"/>
      <c r="V505" s="152"/>
      <c r="W505" s="152"/>
      <c r="X505" s="152"/>
      <c r="Y505" s="152"/>
      <c r="Z505" s="152"/>
      <c r="AA505" s="152"/>
      <c r="AB505" s="152"/>
      <c r="AC505" s="152"/>
      <c r="AD505" s="152"/>
    </row>
    <row r="506" spans="18:30" ht="15">
      <c r="R506" s="152"/>
      <c r="S506" s="152"/>
      <c r="T506" s="152"/>
      <c r="U506" s="152"/>
      <c r="V506" s="152"/>
      <c r="W506" s="152"/>
      <c r="X506" s="152"/>
      <c r="Y506" s="152"/>
      <c r="Z506" s="152"/>
      <c r="AA506" s="152"/>
      <c r="AB506" s="152"/>
      <c r="AC506" s="152"/>
      <c r="AD506" s="152"/>
    </row>
    <row r="507" spans="18:30" ht="15">
      <c r="R507" s="152"/>
      <c r="S507" s="152"/>
      <c r="T507" s="152"/>
      <c r="U507" s="152"/>
      <c r="V507" s="152"/>
      <c r="W507" s="152"/>
      <c r="X507" s="152"/>
      <c r="Y507" s="152"/>
      <c r="Z507" s="152"/>
      <c r="AA507" s="152"/>
      <c r="AB507" s="152"/>
      <c r="AC507" s="152"/>
      <c r="AD507" s="152"/>
    </row>
    <row r="508" spans="18:30" ht="15">
      <c r="R508" s="152"/>
      <c r="S508" s="152"/>
      <c r="T508" s="152"/>
      <c r="U508" s="152"/>
      <c r="V508" s="152"/>
      <c r="W508" s="152"/>
      <c r="X508" s="152"/>
      <c r="Y508" s="152"/>
      <c r="Z508" s="152"/>
      <c r="AA508" s="152"/>
      <c r="AB508" s="152"/>
      <c r="AC508" s="152"/>
      <c r="AD508" s="152"/>
    </row>
    <row r="509" spans="18:30" ht="15">
      <c r="R509" s="152"/>
      <c r="S509" s="152"/>
      <c r="T509" s="152"/>
      <c r="U509" s="152"/>
      <c r="V509" s="152"/>
      <c r="W509" s="152"/>
      <c r="X509" s="152"/>
      <c r="Y509" s="152"/>
      <c r="Z509" s="152"/>
      <c r="AA509" s="152"/>
      <c r="AB509" s="152"/>
      <c r="AC509" s="152"/>
      <c r="AD509" s="152"/>
    </row>
    <row r="510" spans="18:30" ht="15">
      <c r="R510" s="152"/>
      <c r="S510" s="152"/>
      <c r="T510" s="152"/>
      <c r="U510" s="152"/>
      <c r="V510" s="152"/>
      <c r="W510" s="152"/>
      <c r="X510" s="152"/>
      <c r="Y510" s="152"/>
      <c r="Z510" s="152"/>
      <c r="AA510" s="152"/>
      <c r="AB510" s="152"/>
      <c r="AC510" s="152"/>
      <c r="AD510" s="152"/>
    </row>
    <row r="511" spans="18:30" ht="15">
      <c r="R511" s="152"/>
      <c r="S511" s="152"/>
      <c r="T511" s="152"/>
      <c r="U511" s="152"/>
      <c r="V511" s="152"/>
      <c r="W511" s="152"/>
      <c r="X511" s="152"/>
      <c r="Y511" s="152"/>
      <c r="Z511" s="152"/>
      <c r="AA511" s="152"/>
      <c r="AB511" s="152"/>
      <c r="AC511" s="152"/>
      <c r="AD511" s="152"/>
    </row>
    <row r="512" spans="18:30" ht="15">
      <c r="R512" s="152"/>
      <c r="S512" s="152"/>
      <c r="T512" s="152"/>
      <c r="U512" s="152"/>
      <c r="V512" s="152"/>
      <c r="W512" s="152"/>
      <c r="X512" s="152"/>
      <c r="Y512" s="152"/>
      <c r="Z512" s="152"/>
      <c r="AA512" s="152"/>
      <c r="AB512" s="152"/>
      <c r="AC512" s="152"/>
      <c r="AD512" s="152"/>
    </row>
    <row r="513" spans="18:30" ht="15">
      <c r="R513" s="152"/>
      <c r="S513" s="152"/>
      <c r="T513" s="152"/>
      <c r="U513" s="152"/>
      <c r="V513" s="152"/>
      <c r="W513" s="152"/>
      <c r="X513" s="152"/>
      <c r="Y513" s="152"/>
      <c r="Z513" s="152"/>
      <c r="AA513" s="152"/>
      <c r="AB513" s="152"/>
      <c r="AC513" s="152"/>
      <c r="AD513" s="152"/>
    </row>
    <row r="514" spans="18:30" ht="15">
      <c r="R514" s="152"/>
      <c r="S514" s="152"/>
      <c r="T514" s="152"/>
      <c r="U514" s="152"/>
      <c r="V514" s="152"/>
      <c r="W514" s="152"/>
      <c r="X514" s="152"/>
      <c r="Y514" s="152"/>
      <c r="Z514" s="152"/>
      <c r="AA514" s="152"/>
      <c r="AB514" s="152"/>
      <c r="AC514" s="152"/>
      <c r="AD514" s="152"/>
    </row>
    <row r="515" spans="18:30" ht="15">
      <c r="R515" s="152"/>
      <c r="S515" s="152"/>
      <c r="T515" s="152"/>
      <c r="U515" s="152"/>
      <c r="V515" s="152"/>
      <c r="W515" s="152"/>
      <c r="X515" s="152"/>
      <c r="Y515" s="152"/>
      <c r="Z515" s="152"/>
      <c r="AA515" s="152"/>
      <c r="AB515" s="152"/>
      <c r="AC515" s="152"/>
      <c r="AD515" s="152"/>
    </row>
    <row r="516" spans="18:30" ht="15">
      <c r="R516" s="152"/>
      <c r="S516" s="152"/>
      <c r="T516" s="152"/>
      <c r="U516" s="152"/>
      <c r="V516" s="152"/>
      <c r="W516" s="152"/>
      <c r="X516" s="152"/>
      <c r="Y516" s="152"/>
      <c r="Z516" s="152"/>
      <c r="AA516" s="152"/>
      <c r="AB516" s="152"/>
      <c r="AC516" s="152"/>
      <c r="AD516" s="152"/>
    </row>
    <row r="517" spans="18:30" ht="15">
      <c r="R517" s="152"/>
      <c r="S517" s="152"/>
      <c r="T517" s="152"/>
      <c r="U517" s="152"/>
      <c r="V517" s="152"/>
      <c r="W517" s="152"/>
      <c r="X517" s="152"/>
      <c r="Y517" s="152"/>
      <c r="Z517" s="152"/>
      <c r="AA517" s="152"/>
      <c r="AB517" s="152"/>
      <c r="AC517" s="152"/>
      <c r="AD517" s="152"/>
    </row>
    <row r="518" spans="18:30" ht="15">
      <c r="R518" s="152"/>
      <c r="S518" s="152"/>
      <c r="T518" s="152"/>
      <c r="U518" s="152"/>
      <c r="V518" s="152"/>
      <c r="W518" s="152"/>
      <c r="X518" s="152"/>
      <c r="Y518" s="152"/>
      <c r="Z518" s="152"/>
      <c r="AA518" s="152"/>
      <c r="AB518" s="152"/>
      <c r="AC518" s="152"/>
      <c r="AD518" s="152"/>
    </row>
    <row r="519" spans="18:30" ht="15">
      <c r="R519" s="152"/>
      <c r="S519" s="152"/>
      <c r="T519" s="152"/>
      <c r="U519" s="152"/>
      <c r="V519" s="152"/>
      <c r="W519" s="152"/>
      <c r="X519" s="152"/>
      <c r="Y519" s="152"/>
      <c r="Z519" s="152"/>
      <c r="AA519" s="152"/>
      <c r="AB519" s="152"/>
      <c r="AC519" s="152"/>
      <c r="AD519" s="152"/>
    </row>
    <row r="520" spans="18:30" ht="15">
      <c r="R520" s="152"/>
      <c r="S520" s="152"/>
      <c r="T520" s="152"/>
      <c r="U520" s="152"/>
      <c r="V520" s="152"/>
      <c r="W520" s="152"/>
      <c r="X520" s="152"/>
      <c r="Y520" s="152"/>
      <c r="Z520" s="152"/>
      <c r="AA520" s="152"/>
      <c r="AB520" s="152"/>
      <c r="AC520" s="152"/>
      <c r="AD520" s="152"/>
    </row>
    <row r="521" spans="18:30" ht="15">
      <c r="R521" s="152"/>
      <c r="S521" s="152"/>
      <c r="T521" s="152"/>
      <c r="U521" s="152"/>
      <c r="V521" s="152"/>
      <c r="W521" s="152"/>
      <c r="X521" s="152"/>
      <c r="Y521" s="152"/>
      <c r="Z521" s="152"/>
      <c r="AA521" s="152"/>
      <c r="AB521" s="152"/>
      <c r="AC521" s="152"/>
      <c r="AD521" s="152"/>
    </row>
    <row r="522" spans="18:30" ht="15">
      <c r="R522" s="152"/>
      <c r="S522" s="152"/>
      <c r="T522" s="152"/>
      <c r="U522" s="152"/>
      <c r="V522" s="152"/>
      <c r="W522" s="152"/>
      <c r="X522" s="152"/>
      <c r="Y522" s="152"/>
      <c r="Z522" s="152"/>
      <c r="AA522" s="152"/>
      <c r="AB522" s="152"/>
      <c r="AC522" s="152"/>
      <c r="AD522" s="152"/>
    </row>
    <row r="523" spans="18:30" ht="15">
      <c r="R523" s="152"/>
      <c r="S523" s="152"/>
      <c r="T523" s="152"/>
      <c r="U523" s="152"/>
      <c r="V523" s="152"/>
      <c r="W523" s="152"/>
      <c r="X523" s="152"/>
      <c r="Y523" s="152"/>
      <c r="Z523" s="152"/>
      <c r="AA523" s="152"/>
      <c r="AB523" s="152"/>
      <c r="AC523" s="152"/>
      <c r="AD523" s="152"/>
    </row>
    <row r="524" spans="18:30" ht="15">
      <c r="R524" s="152"/>
      <c r="S524" s="152"/>
      <c r="T524" s="152"/>
      <c r="U524" s="152"/>
      <c r="V524" s="152"/>
      <c r="W524" s="152"/>
      <c r="X524" s="152"/>
      <c r="Y524" s="152"/>
      <c r="Z524" s="152"/>
      <c r="AA524" s="152"/>
      <c r="AB524" s="152"/>
      <c r="AC524" s="152"/>
      <c r="AD524" s="152"/>
    </row>
    <row r="525" spans="18:30" ht="15">
      <c r="R525" s="152"/>
      <c r="S525" s="152"/>
      <c r="T525" s="152"/>
      <c r="U525" s="152"/>
      <c r="V525" s="152"/>
      <c r="W525" s="152"/>
      <c r="X525" s="152"/>
      <c r="Y525" s="152"/>
      <c r="Z525" s="152"/>
      <c r="AA525" s="152"/>
      <c r="AB525" s="152"/>
      <c r="AC525" s="152"/>
      <c r="AD525" s="152"/>
    </row>
    <row r="526" spans="18:30" ht="15">
      <c r="R526" s="152"/>
      <c r="S526" s="152"/>
      <c r="T526" s="152"/>
      <c r="U526" s="152"/>
      <c r="V526" s="152"/>
      <c r="W526" s="152"/>
      <c r="X526" s="152"/>
      <c r="Y526" s="152"/>
      <c r="Z526" s="152"/>
      <c r="AA526" s="152"/>
      <c r="AB526" s="152"/>
      <c r="AC526" s="152"/>
      <c r="AD526" s="152"/>
    </row>
    <row r="527" spans="18:30" ht="15">
      <c r="R527" s="152"/>
      <c r="S527" s="152"/>
      <c r="T527" s="152"/>
      <c r="U527" s="152"/>
      <c r="V527" s="152"/>
      <c r="W527" s="152"/>
      <c r="X527" s="152"/>
      <c r="Y527" s="152"/>
      <c r="Z527" s="152"/>
      <c r="AA527" s="152"/>
      <c r="AB527" s="152"/>
      <c r="AC527" s="152"/>
      <c r="AD527" s="152"/>
    </row>
    <row r="528" spans="18:30" ht="15">
      <c r="R528" s="152"/>
      <c r="S528" s="152"/>
      <c r="T528" s="152"/>
      <c r="U528" s="152"/>
      <c r="V528" s="152"/>
      <c r="W528" s="152"/>
      <c r="X528" s="152"/>
      <c r="Y528" s="152"/>
      <c r="Z528" s="152"/>
      <c r="AA528" s="152"/>
      <c r="AB528" s="152"/>
      <c r="AC528" s="152"/>
      <c r="AD528" s="152"/>
    </row>
    <row r="529" spans="18:30" ht="15">
      <c r="R529" s="152"/>
      <c r="S529" s="152"/>
      <c r="T529" s="152"/>
      <c r="U529" s="152"/>
      <c r="V529" s="152"/>
      <c r="W529" s="152"/>
      <c r="X529" s="152"/>
      <c r="Y529" s="152"/>
      <c r="Z529" s="152"/>
      <c r="AA529" s="152"/>
      <c r="AB529" s="152"/>
      <c r="AC529" s="152"/>
      <c r="AD529" s="152"/>
    </row>
    <row r="530" spans="18:30" ht="15">
      <c r="R530" s="152"/>
      <c r="S530" s="152"/>
      <c r="T530" s="152"/>
      <c r="U530" s="152"/>
      <c r="V530" s="152"/>
      <c r="W530" s="152"/>
      <c r="X530" s="152"/>
      <c r="Y530" s="152"/>
      <c r="Z530" s="152"/>
      <c r="AA530" s="152"/>
      <c r="AB530" s="152"/>
      <c r="AC530" s="152"/>
      <c r="AD530" s="152"/>
    </row>
    <row r="531" spans="18:30" ht="15">
      <c r="R531" s="152"/>
      <c r="S531" s="152"/>
      <c r="T531" s="152"/>
      <c r="U531" s="152"/>
      <c r="V531" s="152"/>
      <c r="W531" s="152"/>
      <c r="X531" s="152"/>
      <c r="Y531" s="152"/>
      <c r="Z531" s="152"/>
      <c r="AA531" s="152"/>
      <c r="AB531" s="152"/>
      <c r="AC531" s="152"/>
      <c r="AD531" s="152"/>
    </row>
    <row r="532" spans="18:30" ht="15">
      <c r="R532" s="152"/>
      <c r="S532" s="152"/>
      <c r="T532" s="152"/>
      <c r="U532" s="152"/>
      <c r="V532" s="152"/>
      <c r="W532" s="152"/>
      <c r="X532" s="152"/>
      <c r="Y532" s="152"/>
      <c r="Z532" s="152"/>
      <c r="AA532" s="152"/>
      <c r="AB532" s="152"/>
      <c r="AC532" s="152"/>
      <c r="AD532" s="152"/>
    </row>
    <row r="533" spans="18:30" ht="15">
      <c r="R533" s="152"/>
      <c r="S533" s="152"/>
      <c r="T533" s="152"/>
      <c r="U533" s="152"/>
      <c r="V533" s="152"/>
      <c r="W533" s="152"/>
      <c r="X533" s="152"/>
      <c r="Y533" s="152"/>
      <c r="Z533" s="152"/>
      <c r="AA533" s="152"/>
      <c r="AB533" s="152"/>
      <c r="AC533" s="152"/>
      <c r="AD533" s="152"/>
    </row>
    <row r="534" spans="18:30" ht="15">
      <c r="R534" s="152"/>
      <c r="S534" s="152"/>
      <c r="T534" s="152"/>
      <c r="U534" s="152"/>
      <c r="V534" s="152"/>
      <c r="W534" s="152"/>
      <c r="X534" s="152"/>
      <c r="Y534" s="152"/>
      <c r="Z534" s="152"/>
      <c r="AA534" s="152"/>
      <c r="AB534" s="152"/>
      <c r="AC534" s="152"/>
      <c r="AD534" s="152"/>
    </row>
    <row r="535" spans="18:30" ht="15">
      <c r="R535" s="152"/>
      <c r="S535" s="152"/>
      <c r="T535" s="152"/>
      <c r="U535" s="152"/>
      <c r="V535" s="152"/>
      <c r="W535" s="152"/>
      <c r="X535" s="152"/>
      <c r="Y535" s="152"/>
      <c r="Z535" s="152"/>
      <c r="AA535" s="152"/>
      <c r="AB535" s="152"/>
      <c r="AC535" s="152"/>
      <c r="AD535" s="152"/>
    </row>
    <row r="536" spans="18:30" ht="15">
      <c r="R536" s="152"/>
      <c r="S536" s="152"/>
      <c r="T536" s="152"/>
      <c r="U536" s="152"/>
      <c r="V536" s="152"/>
      <c r="W536" s="152"/>
      <c r="X536" s="152"/>
      <c r="Y536" s="152"/>
      <c r="Z536" s="152"/>
      <c r="AA536" s="152"/>
      <c r="AB536" s="152"/>
      <c r="AC536" s="152"/>
      <c r="AD536" s="152"/>
    </row>
    <row r="537" spans="18:30" ht="15">
      <c r="R537" s="152"/>
      <c r="S537" s="152"/>
      <c r="T537" s="152"/>
      <c r="U537" s="152"/>
      <c r="V537" s="152"/>
      <c r="W537" s="152"/>
      <c r="X537" s="152"/>
      <c r="Y537" s="152"/>
      <c r="Z537" s="152"/>
      <c r="AA537" s="152"/>
      <c r="AB537" s="152"/>
      <c r="AC537" s="152"/>
      <c r="AD537" s="152"/>
    </row>
    <row r="538" spans="18:30" ht="15">
      <c r="R538" s="152"/>
      <c r="S538" s="152"/>
      <c r="T538" s="152"/>
      <c r="U538" s="152"/>
      <c r="V538" s="152"/>
      <c r="W538" s="152"/>
      <c r="X538" s="152"/>
      <c r="Y538" s="152"/>
      <c r="Z538" s="152"/>
      <c r="AA538" s="152"/>
      <c r="AB538" s="152"/>
      <c r="AC538" s="152"/>
      <c r="AD538" s="152"/>
    </row>
    <row r="539" spans="18:30" ht="15">
      <c r="R539" s="152"/>
      <c r="S539" s="152"/>
      <c r="T539" s="152"/>
      <c r="U539" s="152"/>
      <c r="V539" s="152"/>
      <c r="W539" s="152"/>
      <c r="X539" s="152"/>
      <c r="Y539" s="152"/>
      <c r="Z539" s="152"/>
      <c r="AA539" s="152"/>
      <c r="AB539" s="152"/>
      <c r="AC539" s="152"/>
      <c r="AD539" s="152"/>
    </row>
    <row r="540" spans="18:30" ht="15">
      <c r="R540" s="152"/>
      <c r="S540" s="152"/>
      <c r="T540" s="152"/>
      <c r="U540" s="152"/>
      <c r="V540" s="152"/>
      <c r="W540" s="152"/>
      <c r="X540" s="152"/>
      <c r="Y540" s="152"/>
      <c r="Z540" s="152"/>
      <c r="AA540" s="152"/>
      <c r="AB540" s="152"/>
      <c r="AC540" s="152"/>
      <c r="AD540" s="152"/>
    </row>
    <row r="541" spans="18:30" ht="15">
      <c r="R541" s="152"/>
      <c r="S541" s="152"/>
      <c r="T541" s="152"/>
      <c r="U541" s="152"/>
      <c r="V541" s="152"/>
      <c r="W541" s="152"/>
      <c r="X541" s="152"/>
      <c r="Y541" s="152"/>
      <c r="Z541" s="152"/>
      <c r="AA541" s="152"/>
      <c r="AB541" s="152"/>
      <c r="AC541" s="152"/>
      <c r="AD541" s="152"/>
    </row>
    <row r="542" spans="18:30" ht="15">
      <c r="R542" s="152"/>
      <c r="S542" s="152"/>
      <c r="T542" s="152"/>
      <c r="U542" s="152"/>
      <c r="V542" s="152"/>
      <c r="W542" s="152"/>
      <c r="X542" s="152"/>
      <c r="Y542" s="152"/>
      <c r="Z542" s="152"/>
      <c r="AA542" s="152"/>
      <c r="AB542" s="152"/>
      <c r="AC542" s="152"/>
      <c r="AD542" s="152"/>
    </row>
    <row r="543" spans="18:30" ht="15">
      <c r="R543" s="152"/>
      <c r="S543" s="152"/>
      <c r="T543" s="152"/>
      <c r="U543" s="152"/>
      <c r="V543" s="152"/>
      <c r="W543" s="152"/>
      <c r="X543" s="152"/>
      <c r="Y543" s="152"/>
      <c r="Z543" s="152"/>
      <c r="AA543" s="152"/>
      <c r="AB543" s="152"/>
      <c r="AC543" s="152"/>
      <c r="AD543" s="152"/>
    </row>
    <row r="544" spans="18:30" ht="15">
      <c r="R544" s="152"/>
      <c r="S544" s="152"/>
      <c r="T544" s="152"/>
      <c r="U544" s="152"/>
      <c r="V544" s="152"/>
      <c r="W544" s="152"/>
      <c r="X544" s="152"/>
      <c r="Y544" s="152"/>
      <c r="Z544" s="152"/>
      <c r="AA544" s="152"/>
      <c r="AB544" s="152"/>
      <c r="AC544" s="152"/>
      <c r="AD544" s="152"/>
    </row>
    <row r="545" spans="18:30" ht="15">
      <c r="R545" s="152"/>
      <c r="S545" s="152"/>
      <c r="T545" s="152"/>
      <c r="U545" s="152"/>
      <c r="V545" s="152"/>
      <c r="W545" s="152"/>
      <c r="X545" s="152"/>
      <c r="Y545" s="152"/>
      <c r="Z545" s="152"/>
      <c r="AA545" s="152"/>
      <c r="AB545" s="152"/>
      <c r="AC545" s="152"/>
      <c r="AD545" s="152"/>
    </row>
    <row r="546" spans="18:30" ht="15">
      <c r="R546" s="152"/>
      <c r="S546" s="152"/>
      <c r="T546" s="152"/>
      <c r="U546" s="152"/>
      <c r="V546" s="152"/>
      <c r="W546" s="152"/>
      <c r="X546" s="152"/>
      <c r="Y546" s="152"/>
      <c r="Z546" s="152"/>
      <c r="AA546" s="152"/>
      <c r="AB546" s="152"/>
      <c r="AC546" s="152"/>
      <c r="AD546" s="152"/>
    </row>
    <row r="547" spans="18:30" ht="15">
      <c r="R547" s="152"/>
      <c r="S547" s="152"/>
      <c r="T547" s="152"/>
      <c r="U547" s="152"/>
      <c r="V547" s="152"/>
      <c r="W547" s="152"/>
      <c r="X547" s="152"/>
      <c r="Y547" s="152"/>
      <c r="Z547" s="152"/>
      <c r="AA547" s="152"/>
      <c r="AB547" s="152"/>
      <c r="AC547" s="152"/>
      <c r="AD547" s="152"/>
    </row>
    <row r="548" spans="18:30" ht="15">
      <c r="R548" s="152"/>
      <c r="S548" s="152"/>
      <c r="T548" s="152"/>
      <c r="U548" s="152"/>
      <c r="V548" s="152"/>
      <c r="W548" s="152"/>
      <c r="X548" s="152"/>
      <c r="Y548" s="152"/>
      <c r="Z548" s="152"/>
      <c r="AA548" s="152"/>
      <c r="AB548" s="152"/>
      <c r="AC548" s="152"/>
      <c r="AD548" s="152"/>
    </row>
    <row r="549" spans="18:30" ht="15">
      <c r="R549" s="152"/>
      <c r="S549" s="152"/>
      <c r="T549" s="152"/>
      <c r="U549" s="152"/>
      <c r="V549" s="152"/>
      <c r="W549" s="152"/>
      <c r="X549" s="152"/>
      <c r="Y549" s="152"/>
      <c r="Z549" s="152"/>
      <c r="AA549" s="152"/>
      <c r="AB549" s="152"/>
      <c r="AC549" s="152"/>
      <c r="AD549" s="152"/>
    </row>
    <row r="550" spans="18:30" ht="15">
      <c r="R550" s="152"/>
      <c r="S550" s="152"/>
      <c r="T550" s="152"/>
      <c r="U550" s="152"/>
      <c r="V550" s="152"/>
      <c r="W550" s="152"/>
      <c r="X550" s="152"/>
      <c r="Y550" s="152"/>
      <c r="Z550" s="152"/>
      <c r="AA550" s="152"/>
      <c r="AB550" s="152"/>
      <c r="AC550" s="152"/>
      <c r="AD550" s="152"/>
    </row>
    <row r="551" spans="18:30" ht="15">
      <c r="R551" s="152"/>
      <c r="S551" s="152"/>
      <c r="T551" s="152"/>
      <c r="U551" s="152"/>
      <c r="V551" s="152"/>
      <c r="W551" s="152"/>
      <c r="X551" s="152"/>
      <c r="Y551" s="152"/>
      <c r="Z551" s="152"/>
      <c r="AA551" s="152"/>
      <c r="AB551" s="152"/>
      <c r="AC551" s="152"/>
      <c r="AD551" s="152"/>
    </row>
    <row r="552" spans="18:30" ht="15">
      <c r="R552" s="152"/>
      <c r="S552" s="152"/>
      <c r="T552" s="152"/>
      <c r="U552" s="152"/>
      <c r="V552" s="152"/>
      <c r="W552" s="152"/>
      <c r="X552" s="152"/>
      <c r="Y552" s="152"/>
      <c r="Z552" s="152"/>
      <c r="AA552" s="152"/>
      <c r="AB552" s="152"/>
      <c r="AC552" s="152"/>
      <c r="AD552" s="152"/>
    </row>
    <row r="553" spans="18:30" ht="15">
      <c r="R553" s="152"/>
      <c r="S553" s="152"/>
      <c r="T553" s="152"/>
      <c r="U553" s="152"/>
      <c r="V553" s="152"/>
      <c r="W553" s="152"/>
      <c r="X553" s="152"/>
      <c r="Y553" s="152"/>
      <c r="Z553" s="152"/>
      <c r="AA553" s="152"/>
      <c r="AB553" s="152"/>
      <c r="AC553" s="152"/>
      <c r="AD553" s="152"/>
    </row>
    <row r="554" spans="18:30" ht="15">
      <c r="R554" s="152"/>
      <c r="S554" s="152"/>
      <c r="T554" s="152"/>
      <c r="U554" s="152"/>
      <c r="V554" s="152"/>
      <c r="W554" s="152"/>
      <c r="X554" s="152"/>
      <c r="Y554" s="152"/>
      <c r="Z554" s="152"/>
      <c r="AA554" s="152"/>
      <c r="AB554" s="152"/>
      <c r="AC554" s="152"/>
      <c r="AD554" s="152"/>
    </row>
    <row r="555" spans="18:30" ht="15">
      <c r="R555" s="152"/>
      <c r="S555" s="152"/>
      <c r="T555" s="152"/>
      <c r="U555" s="152"/>
      <c r="V555" s="152"/>
      <c r="W555" s="152"/>
      <c r="X555" s="152"/>
      <c r="Y555" s="152"/>
      <c r="Z555" s="152"/>
      <c r="AA555" s="152"/>
      <c r="AB555" s="152"/>
      <c r="AC555" s="152"/>
      <c r="AD555" s="152"/>
    </row>
    <row r="556" spans="18:30" ht="15">
      <c r="R556" s="152"/>
      <c r="S556" s="152"/>
      <c r="T556" s="152"/>
      <c r="U556" s="152"/>
      <c r="V556" s="152"/>
      <c r="W556" s="152"/>
      <c r="X556" s="152"/>
      <c r="Y556" s="152"/>
      <c r="Z556" s="152"/>
      <c r="AA556" s="152"/>
      <c r="AB556" s="152"/>
      <c r="AC556" s="152"/>
      <c r="AD556" s="152"/>
    </row>
    <row r="557" spans="18:30" ht="15">
      <c r="R557" s="152"/>
      <c r="S557" s="152"/>
      <c r="T557" s="152"/>
      <c r="U557" s="152"/>
      <c r="V557" s="152"/>
      <c r="W557" s="152"/>
      <c r="X557" s="152"/>
      <c r="Y557" s="152"/>
      <c r="Z557" s="152"/>
      <c r="AA557" s="152"/>
      <c r="AB557" s="152"/>
      <c r="AC557" s="152"/>
      <c r="AD557" s="152"/>
    </row>
    <row r="558" spans="18:30" ht="15">
      <c r="R558" s="152"/>
      <c r="S558" s="152"/>
      <c r="T558" s="152"/>
      <c r="U558" s="152"/>
      <c r="V558" s="152"/>
      <c r="W558" s="152"/>
      <c r="X558" s="152"/>
      <c r="Y558" s="152"/>
      <c r="Z558" s="152"/>
      <c r="AA558" s="152"/>
      <c r="AB558" s="152"/>
      <c r="AC558" s="152"/>
      <c r="AD558" s="152"/>
    </row>
    <row r="559" spans="18:30" ht="15">
      <c r="R559" s="152"/>
      <c r="S559" s="152"/>
      <c r="T559" s="152"/>
      <c r="U559" s="152"/>
      <c r="V559" s="152"/>
      <c r="W559" s="152"/>
      <c r="X559" s="152"/>
      <c r="Y559" s="152"/>
      <c r="Z559" s="152"/>
      <c r="AA559" s="152"/>
      <c r="AB559" s="152"/>
      <c r="AC559" s="152"/>
      <c r="AD559" s="152"/>
    </row>
    <row r="560" spans="18:30" ht="15">
      <c r="R560" s="152"/>
      <c r="S560" s="152"/>
      <c r="T560" s="152"/>
      <c r="U560" s="152"/>
      <c r="V560" s="152"/>
      <c r="W560" s="152"/>
      <c r="X560" s="152"/>
      <c r="Y560" s="152"/>
      <c r="Z560" s="152"/>
      <c r="AA560" s="152"/>
      <c r="AB560" s="152"/>
      <c r="AC560" s="152"/>
      <c r="AD560" s="152"/>
    </row>
    <row r="561" spans="18:30" ht="15">
      <c r="R561" s="152"/>
      <c r="S561" s="152"/>
      <c r="T561" s="152"/>
      <c r="U561" s="152"/>
      <c r="V561" s="152"/>
      <c r="W561" s="152"/>
      <c r="X561" s="152"/>
      <c r="Y561" s="152"/>
      <c r="Z561" s="152"/>
      <c r="AA561" s="152"/>
      <c r="AB561" s="152"/>
      <c r="AC561" s="152"/>
      <c r="AD561" s="152"/>
    </row>
    <row r="562" spans="18:30" ht="15">
      <c r="R562" s="152"/>
      <c r="S562" s="152"/>
      <c r="T562" s="152"/>
      <c r="U562" s="152"/>
      <c r="V562" s="152"/>
      <c r="W562" s="152"/>
      <c r="X562" s="152"/>
      <c r="Y562" s="152"/>
      <c r="Z562" s="152"/>
      <c r="AA562" s="152"/>
      <c r="AB562" s="152"/>
      <c r="AC562" s="152"/>
      <c r="AD562" s="152"/>
    </row>
    <row r="563" spans="18:30" ht="15">
      <c r="R563" s="152"/>
      <c r="S563" s="152"/>
      <c r="T563" s="152"/>
      <c r="U563" s="152"/>
      <c r="V563" s="152"/>
      <c r="W563" s="152"/>
      <c r="X563" s="152"/>
      <c r="Y563" s="152"/>
      <c r="Z563" s="152"/>
      <c r="AA563" s="152"/>
      <c r="AB563" s="152"/>
      <c r="AC563" s="152"/>
      <c r="AD563" s="152"/>
    </row>
    <row r="564" spans="18:30" ht="15">
      <c r="R564" s="152"/>
      <c r="S564" s="152"/>
      <c r="T564" s="152"/>
      <c r="U564" s="152"/>
      <c r="V564" s="152"/>
      <c r="W564" s="152"/>
      <c r="X564" s="152"/>
      <c r="Y564" s="152"/>
      <c r="Z564" s="152"/>
      <c r="AA564" s="152"/>
      <c r="AB564" s="152"/>
      <c r="AC564" s="152"/>
      <c r="AD564" s="152"/>
    </row>
    <row r="565" spans="18:30" ht="15">
      <c r="R565" s="152"/>
      <c r="S565" s="152"/>
      <c r="T565" s="152"/>
      <c r="U565" s="152"/>
      <c r="V565" s="152"/>
      <c r="W565" s="152"/>
      <c r="X565" s="152"/>
      <c r="Y565" s="152"/>
      <c r="Z565" s="152"/>
      <c r="AA565" s="152"/>
      <c r="AB565" s="152"/>
      <c r="AC565" s="152"/>
      <c r="AD565" s="152"/>
    </row>
    <row r="566" spans="18:30" ht="15">
      <c r="R566" s="152"/>
      <c r="S566" s="152"/>
      <c r="T566" s="152"/>
      <c r="U566" s="152"/>
      <c r="V566" s="152"/>
      <c r="W566" s="152"/>
      <c r="X566" s="152"/>
      <c r="Y566" s="152"/>
      <c r="Z566" s="152"/>
      <c r="AA566" s="152"/>
      <c r="AB566" s="152"/>
      <c r="AC566" s="152"/>
      <c r="AD566" s="152"/>
    </row>
    <row r="567" spans="18:30" ht="15">
      <c r="R567" s="152"/>
      <c r="S567" s="152"/>
      <c r="T567" s="152"/>
      <c r="U567" s="152"/>
      <c r="V567" s="152"/>
      <c r="W567" s="152"/>
      <c r="X567" s="152"/>
      <c r="Y567" s="152"/>
      <c r="Z567" s="152"/>
      <c r="AA567" s="152"/>
      <c r="AB567" s="152"/>
      <c r="AC567" s="152"/>
      <c r="AD567" s="152"/>
    </row>
    <row r="568" spans="18:30" ht="15">
      <c r="R568" s="152"/>
      <c r="S568" s="152"/>
      <c r="T568" s="152"/>
      <c r="U568" s="152"/>
      <c r="V568" s="152"/>
      <c r="W568" s="152"/>
      <c r="X568" s="152"/>
      <c r="Y568" s="152"/>
      <c r="Z568" s="152"/>
      <c r="AA568" s="152"/>
      <c r="AB568" s="152"/>
      <c r="AC568" s="152"/>
      <c r="AD568" s="152"/>
    </row>
    <row r="569" spans="18:30" ht="15">
      <c r="R569" s="152"/>
      <c r="S569" s="152"/>
      <c r="T569" s="152"/>
      <c r="U569" s="152"/>
      <c r="V569" s="152"/>
      <c r="W569" s="152"/>
      <c r="X569" s="152"/>
      <c r="Y569" s="152"/>
      <c r="Z569" s="152"/>
      <c r="AA569" s="152"/>
      <c r="AB569" s="152"/>
      <c r="AC569" s="152"/>
      <c r="AD569" s="152"/>
    </row>
    <row r="570" spans="18:30" ht="15">
      <c r="R570" s="152"/>
      <c r="S570" s="152"/>
      <c r="T570" s="152"/>
      <c r="U570" s="152"/>
      <c r="V570" s="152"/>
      <c r="W570" s="152"/>
      <c r="X570" s="152"/>
      <c r="Y570" s="152"/>
      <c r="Z570" s="152"/>
      <c r="AA570" s="152"/>
      <c r="AB570" s="152"/>
      <c r="AC570" s="152"/>
      <c r="AD570" s="152"/>
    </row>
    <row r="571" spans="18:30" ht="15">
      <c r="R571" s="152"/>
      <c r="S571" s="152"/>
      <c r="T571" s="152"/>
      <c r="U571" s="152"/>
      <c r="V571" s="152"/>
      <c r="W571" s="152"/>
      <c r="X571" s="152"/>
      <c r="Y571" s="152"/>
      <c r="Z571" s="152"/>
      <c r="AA571" s="152"/>
      <c r="AB571" s="152"/>
      <c r="AC571" s="152"/>
      <c r="AD571" s="152"/>
    </row>
    <row r="572" spans="18:30" ht="15">
      <c r="R572" s="152"/>
      <c r="S572" s="152"/>
      <c r="T572" s="152"/>
      <c r="U572" s="152"/>
      <c r="V572" s="152"/>
      <c r="W572" s="152"/>
      <c r="X572" s="152"/>
      <c r="Y572" s="152"/>
      <c r="Z572" s="152"/>
      <c r="AA572" s="152"/>
      <c r="AB572" s="152"/>
      <c r="AC572" s="152"/>
      <c r="AD572" s="152"/>
    </row>
    <row r="573" spans="18:30" ht="15">
      <c r="R573" s="152"/>
      <c r="S573" s="152"/>
      <c r="T573" s="152"/>
      <c r="U573" s="152"/>
      <c r="V573" s="152"/>
      <c r="W573" s="152"/>
      <c r="X573" s="152"/>
      <c r="Y573" s="152"/>
      <c r="Z573" s="152"/>
      <c r="AA573" s="152"/>
      <c r="AB573" s="152"/>
      <c r="AC573" s="152"/>
      <c r="AD573" s="152"/>
    </row>
    <row r="574" spans="18:30" ht="15">
      <c r="R574" s="152"/>
      <c r="S574" s="152"/>
      <c r="T574" s="152"/>
      <c r="U574" s="152"/>
      <c r="V574" s="152"/>
      <c r="W574" s="152"/>
      <c r="X574" s="152"/>
      <c r="Y574" s="152"/>
      <c r="Z574" s="152"/>
      <c r="AA574" s="152"/>
      <c r="AB574" s="152"/>
      <c r="AC574" s="152"/>
      <c r="AD574" s="152"/>
    </row>
    <row r="575" spans="18:30" ht="15">
      <c r="R575" s="152"/>
      <c r="S575" s="152"/>
      <c r="T575" s="152"/>
      <c r="U575" s="152"/>
      <c r="V575" s="152"/>
      <c r="W575" s="152"/>
      <c r="X575" s="152"/>
      <c r="Y575" s="152"/>
      <c r="Z575" s="152"/>
      <c r="AA575" s="152"/>
      <c r="AB575" s="152"/>
      <c r="AC575" s="152"/>
      <c r="AD575" s="152"/>
    </row>
    <row r="576" spans="18:30" ht="15">
      <c r="R576" s="152"/>
      <c r="S576" s="152"/>
      <c r="T576" s="152"/>
      <c r="U576" s="152"/>
      <c r="V576" s="152"/>
      <c r="W576" s="152"/>
      <c r="X576" s="152"/>
      <c r="Y576" s="152"/>
      <c r="Z576" s="152"/>
      <c r="AA576" s="152"/>
      <c r="AB576" s="152"/>
      <c r="AC576" s="152"/>
      <c r="AD576" s="152"/>
    </row>
    <row r="577" spans="18:30" ht="15">
      <c r="R577" s="152"/>
      <c r="S577" s="152"/>
      <c r="T577" s="152"/>
      <c r="U577" s="152"/>
      <c r="V577" s="152"/>
      <c r="W577" s="152"/>
      <c r="X577" s="152"/>
      <c r="Y577" s="152"/>
      <c r="Z577" s="152"/>
      <c r="AA577" s="152"/>
      <c r="AB577" s="152"/>
      <c r="AC577" s="152"/>
      <c r="AD577" s="152"/>
    </row>
    <row r="578" spans="18:30" ht="15">
      <c r="R578" s="152"/>
      <c r="S578" s="152"/>
      <c r="T578" s="152"/>
      <c r="U578" s="152"/>
      <c r="V578" s="152"/>
      <c r="W578" s="152"/>
      <c r="X578" s="152"/>
      <c r="Y578" s="152"/>
      <c r="Z578" s="152"/>
      <c r="AA578" s="152"/>
      <c r="AB578" s="152"/>
      <c r="AC578" s="152"/>
      <c r="AD578" s="152"/>
    </row>
    <row r="579" spans="18:30" ht="15">
      <c r="R579" s="152"/>
      <c r="S579" s="152"/>
      <c r="T579" s="152"/>
      <c r="U579" s="152"/>
      <c r="V579" s="152"/>
      <c r="W579" s="152"/>
      <c r="X579" s="152"/>
      <c r="Y579" s="152"/>
      <c r="Z579" s="152"/>
      <c r="AA579" s="152"/>
      <c r="AB579" s="152"/>
      <c r="AC579" s="152"/>
      <c r="AD579" s="152"/>
    </row>
    <row r="580" spans="18:30" ht="15">
      <c r="R580" s="152"/>
      <c r="S580" s="152"/>
      <c r="T580" s="152"/>
      <c r="U580" s="152"/>
      <c r="V580" s="152"/>
      <c r="W580" s="152"/>
      <c r="X580" s="152"/>
      <c r="Y580" s="152"/>
      <c r="Z580" s="152"/>
      <c r="AA580" s="152"/>
      <c r="AB580" s="152"/>
      <c r="AC580" s="152"/>
      <c r="AD580" s="152"/>
    </row>
    <row r="581" spans="18:30" ht="15">
      <c r="R581" s="152"/>
      <c r="S581" s="152"/>
      <c r="T581" s="152"/>
      <c r="U581" s="152"/>
      <c r="V581" s="152"/>
      <c r="W581" s="152"/>
      <c r="X581" s="152"/>
      <c r="Y581" s="152"/>
      <c r="Z581" s="152"/>
      <c r="AA581" s="152"/>
      <c r="AB581" s="152"/>
      <c r="AC581" s="152"/>
      <c r="AD581" s="152"/>
    </row>
    <row r="582" spans="18:30" ht="15">
      <c r="R582" s="152"/>
      <c r="S582" s="152"/>
      <c r="T582" s="152"/>
      <c r="U582" s="152"/>
      <c r="V582" s="152"/>
      <c r="W582" s="152"/>
      <c r="X582" s="152"/>
      <c r="Y582" s="152"/>
      <c r="Z582" s="152"/>
      <c r="AA582" s="152"/>
      <c r="AB582" s="152"/>
      <c r="AC582" s="152"/>
      <c r="AD582" s="152"/>
    </row>
    <row r="583" spans="18:30" ht="15">
      <c r="R583" s="152"/>
      <c r="S583" s="152"/>
      <c r="T583" s="152"/>
      <c r="U583" s="152"/>
      <c r="V583" s="152"/>
      <c r="W583" s="152"/>
      <c r="X583" s="152"/>
      <c r="Y583" s="152"/>
      <c r="Z583" s="152"/>
      <c r="AA583" s="152"/>
      <c r="AB583" s="152"/>
      <c r="AC583" s="152"/>
      <c r="AD583" s="152"/>
    </row>
    <row r="584" spans="18:30" ht="15">
      <c r="R584" s="152"/>
      <c r="S584" s="152"/>
      <c r="T584" s="152"/>
      <c r="U584" s="152"/>
      <c r="V584" s="152"/>
      <c r="W584" s="152"/>
      <c r="X584" s="152"/>
      <c r="Y584" s="152"/>
      <c r="Z584" s="152"/>
      <c r="AA584" s="152"/>
      <c r="AB584" s="152"/>
      <c r="AC584" s="152"/>
      <c r="AD584" s="152"/>
    </row>
    <row r="585" spans="18:30" ht="15">
      <c r="R585" s="152"/>
      <c r="S585" s="152"/>
      <c r="T585" s="152"/>
      <c r="U585" s="152"/>
      <c r="V585" s="152"/>
      <c r="W585" s="152"/>
      <c r="X585" s="152"/>
      <c r="Y585" s="152"/>
      <c r="Z585" s="152"/>
      <c r="AA585" s="152"/>
      <c r="AB585" s="152"/>
      <c r="AC585" s="152"/>
      <c r="AD585" s="152"/>
    </row>
    <row r="586" spans="18:30" ht="15">
      <c r="R586" s="152"/>
      <c r="S586" s="152"/>
      <c r="T586" s="152"/>
      <c r="U586" s="152"/>
      <c r="V586" s="152"/>
      <c r="W586" s="152"/>
      <c r="X586" s="152"/>
      <c r="Y586" s="152"/>
      <c r="Z586" s="152"/>
      <c r="AA586" s="152"/>
      <c r="AB586" s="152"/>
      <c r="AC586" s="152"/>
      <c r="AD586" s="152"/>
    </row>
    <row r="587" spans="18:30" ht="15">
      <c r="R587" s="152"/>
      <c r="S587" s="152"/>
      <c r="T587" s="152"/>
      <c r="U587" s="152"/>
      <c r="V587" s="152"/>
      <c r="W587" s="152"/>
      <c r="X587" s="152"/>
      <c r="Y587" s="152"/>
      <c r="Z587" s="152"/>
      <c r="AA587" s="152"/>
      <c r="AB587" s="152"/>
      <c r="AC587" s="152"/>
      <c r="AD587" s="152"/>
    </row>
    <row r="588" spans="18:30" ht="15">
      <c r="R588" s="152"/>
      <c r="S588" s="152"/>
      <c r="T588" s="152"/>
      <c r="U588" s="152"/>
      <c r="V588" s="152"/>
      <c r="W588" s="152"/>
      <c r="X588" s="152"/>
      <c r="Y588" s="152"/>
      <c r="Z588" s="152"/>
      <c r="AA588" s="152"/>
      <c r="AB588" s="152"/>
      <c r="AC588" s="152"/>
      <c r="AD588" s="152"/>
    </row>
    <row r="589" spans="18:30" ht="15">
      <c r="R589" s="152"/>
      <c r="S589" s="152"/>
      <c r="T589" s="152"/>
      <c r="U589" s="152"/>
      <c r="V589" s="152"/>
      <c r="W589" s="152"/>
      <c r="X589" s="152"/>
      <c r="Y589" s="152"/>
      <c r="Z589" s="152"/>
      <c r="AA589" s="152"/>
      <c r="AB589" s="152"/>
      <c r="AC589" s="152"/>
      <c r="AD589" s="152"/>
    </row>
    <row r="590" spans="18:30" ht="15">
      <c r="R590" s="152"/>
      <c r="S590" s="152"/>
      <c r="T590" s="152"/>
      <c r="U590" s="152"/>
      <c r="V590" s="152"/>
      <c r="W590" s="152"/>
      <c r="X590" s="152"/>
      <c r="Y590" s="152"/>
      <c r="Z590" s="152"/>
      <c r="AA590" s="152"/>
      <c r="AB590" s="152"/>
      <c r="AC590" s="152"/>
      <c r="AD590" s="152"/>
    </row>
    <row r="591" spans="18:30" ht="15">
      <c r="R591" s="152"/>
      <c r="S591" s="152"/>
      <c r="T591" s="152"/>
      <c r="U591" s="152"/>
      <c r="V591" s="152"/>
      <c r="W591" s="152"/>
      <c r="X591" s="152"/>
      <c r="Y591" s="152"/>
      <c r="Z591" s="152"/>
      <c r="AA591" s="152"/>
      <c r="AB591" s="152"/>
      <c r="AC591" s="152"/>
      <c r="AD591" s="152"/>
    </row>
    <row r="592" spans="18:30" ht="15">
      <c r="R592" s="152"/>
      <c r="S592" s="152"/>
      <c r="T592" s="152"/>
      <c r="U592" s="152"/>
      <c r="V592" s="152"/>
      <c r="W592" s="152"/>
      <c r="X592" s="152"/>
      <c r="Y592" s="152"/>
      <c r="Z592" s="152"/>
      <c r="AA592" s="152"/>
      <c r="AB592" s="152"/>
      <c r="AC592" s="152"/>
      <c r="AD592" s="152"/>
    </row>
    <row r="593" spans="18:30" ht="15">
      <c r="R593" s="152"/>
      <c r="S593" s="152"/>
      <c r="T593" s="152"/>
      <c r="U593" s="152"/>
      <c r="V593" s="152"/>
      <c r="W593" s="152"/>
      <c r="X593" s="152"/>
      <c r="Y593" s="152"/>
      <c r="Z593" s="152"/>
      <c r="AA593" s="152"/>
      <c r="AB593" s="152"/>
      <c r="AC593" s="152"/>
      <c r="AD593" s="152"/>
    </row>
    <row r="594" spans="18:30" ht="15">
      <c r="R594" s="152"/>
      <c r="S594" s="152"/>
      <c r="T594" s="152"/>
      <c r="U594" s="152"/>
      <c r="V594" s="152"/>
      <c r="W594" s="152"/>
      <c r="X594" s="152"/>
      <c r="Y594" s="152"/>
      <c r="Z594" s="152"/>
      <c r="AA594" s="152"/>
      <c r="AB594" s="152"/>
      <c r="AC594" s="152"/>
      <c r="AD594" s="152"/>
    </row>
    <row r="595" spans="18:30" ht="15">
      <c r="R595" s="152"/>
      <c r="S595" s="152"/>
      <c r="T595" s="152"/>
      <c r="U595" s="152"/>
      <c r="V595" s="152"/>
      <c r="W595" s="152"/>
      <c r="X595" s="152"/>
      <c r="Y595" s="152"/>
      <c r="Z595" s="152"/>
      <c r="AA595" s="152"/>
      <c r="AB595" s="152"/>
      <c r="AC595" s="152"/>
      <c r="AD595" s="152"/>
    </row>
    <row r="596" spans="18:30" ht="15">
      <c r="R596" s="152"/>
      <c r="S596" s="152"/>
      <c r="T596" s="152"/>
      <c r="U596" s="152"/>
      <c r="V596" s="152"/>
      <c r="W596" s="152"/>
      <c r="X596" s="152"/>
      <c r="Y596" s="152"/>
      <c r="Z596" s="152"/>
      <c r="AA596" s="152"/>
      <c r="AB596" s="152"/>
      <c r="AC596" s="152"/>
      <c r="AD596" s="152"/>
    </row>
    <row r="597" spans="18:30" ht="15">
      <c r="R597" s="152"/>
      <c r="S597" s="152"/>
      <c r="T597" s="152"/>
      <c r="U597" s="152"/>
      <c r="V597" s="152"/>
      <c r="W597" s="152"/>
      <c r="X597" s="152"/>
      <c r="Y597" s="152"/>
      <c r="Z597" s="152"/>
      <c r="AA597" s="152"/>
      <c r="AB597" s="152"/>
      <c r="AC597" s="152"/>
      <c r="AD597" s="152"/>
    </row>
    <row r="598" spans="18:30" ht="15">
      <c r="R598" s="152"/>
      <c r="S598" s="152"/>
      <c r="T598" s="152"/>
      <c r="U598" s="152"/>
      <c r="V598" s="152"/>
      <c r="W598" s="152"/>
      <c r="X598" s="152"/>
      <c r="Y598" s="152"/>
      <c r="Z598" s="152"/>
      <c r="AA598" s="152"/>
      <c r="AB598" s="152"/>
      <c r="AC598" s="152"/>
      <c r="AD598" s="152"/>
    </row>
    <row r="599" spans="18:30" ht="15">
      <c r="R599" s="152"/>
      <c r="S599" s="152"/>
      <c r="T599" s="152"/>
      <c r="U599" s="152"/>
      <c r="V599" s="152"/>
      <c r="W599" s="152"/>
      <c r="X599" s="152"/>
      <c r="Y599" s="152"/>
      <c r="Z599" s="152"/>
      <c r="AA599" s="152"/>
      <c r="AB599" s="152"/>
      <c r="AC599" s="152"/>
      <c r="AD599" s="152"/>
    </row>
    <row r="600" spans="18:30" ht="15">
      <c r="R600" s="152"/>
      <c r="S600" s="152"/>
      <c r="T600" s="152"/>
      <c r="U600" s="152"/>
      <c r="V600" s="152"/>
      <c r="W600" s="152"/>
      <c r="X600" s="152"/>
      <c r="Y600" s="152"/>
      <c r="Z600" s="152"/>
      <c r="AA600" s="152"/>
      <c r="AB600" s="152"/>
      <c r="AC600" s="152"/>
      <c r="AD600" s="152"/>
    </row>
    <row r="601" spans="18:30" ht="15">
      <c r="R601" s="152"/>
      <c r="S601" s="152"/>
      <c r="T601" s="152"/>
      <c r="U601" s="152"/>
      <c r="V601" s="152"/>
      <c r="W601" s="152"/>
      <c r="X601" s="152"/>
      <c r="Y601" s="152"/>
      <c r="Z601" s="152"/>
      <c r="AA601" s="152"/>
      <c r="AB601" s="152"/>
      <c r="AC601" s="152"/>
      <c r="AD601" s="152"/>
    </row>
    <row r="602" spans="18:30" ht="15">
      <c r="R602" s="152"/>
      <c r="S602" s="152"/>
      <c r="T602" s="152"/>
      <c r="U602" s="152"/>
      <c r="V602" s="152"/>
      <c r="W602" s="152"/>
      <c r="X602" s="152"/>
      <c r="Y602" s="152"/>
      <c r="Z602" s="152"/>
      <c r="AA602" s="152"/>
      <c r="AB602" s="152"/>
      <c r="AC602" s="152"/>
      <c r="AD602" s="152"/>
    </row>
    <row r="603" spans="18:30" ht="15">
      <c r="R603" s="152"/>
      <c r="S603" s="152"/>
      <c r="T603" s="152"/>
      <c r="U603" s="152"/>
      <c r="V603" s="152"/>
      <c r="W603" s="152"/>
      <c r="X603" s="152"/>
      <c r="Y603" s="152"/>
      <c r="Z603" s="152"/>
      <c r="AA603" s="152"/>
      <c r="AB603" s="152"/>
      <c r="AC603" s="152"/>
      <c r="AD603" s="152"/>
    </row>
    <row r="604" spans="18:30" ht="15">
      <c r="R604" s="152"/>
      <c r="S604" s="152"/>
      <c r="T604" s="152"/>
      <c r="U604" s="152"/>
      <c r="V604" s="152"/>
      <c r="W604" s="152"/>
      <c r="X604" s="152"/>
      <c r="Y604" s="152"/>
      <c r="Z604" s="152"/>
      <c r="AA604" s="152"/>
      <c r="AB604" s="152"/>
      <c r="AC604" s="152"/>
      <c r="AD604" s="152"/>
    </row>
    <row r="605" spans="18:30" ht="15">
      <c r="R605" s="152"/>
      <c r="S605" s="152"/>
      <c r="T605" s="152"/>
      <c r="U605" s="152"/>
      <c r="V605" s="152"/>
      <c r="W605" s="152"/>
      <c r="X605" s="152"/>
      <c r="Y605" s="152"/>
      <c r="Z605" s="152"/>
      <c r="AA605" s="152"/>
      <c r="AB605" s="152"/>
      <c r="AC605" s="152"/>
      <c r="AD605" s="152"/>
    </row>
    <row r="606" spans="18:30" ht="15">
      <c r="R606" s="152"/>
      <c r="S606" s="152"/>
      <c r="T606" s="152"/>
      <c r="U606" s="152"/>
      <c r="V606" s="152"/>
      <c r="W606" s="152"/>
      <c r="X606" s="152"/>
      <c r="Y606" s="152"/>
      <c r="Z606" s="152"/>
      <c r="AA606" s="152"/>
      <c r="AB606" s="152"/>
      <c r="AC606" s="152"/>
      <c r="AD606" s="152"/>
    </row>
    <row r="607" spans="18:30" ht="15">
      <c r="R607" s="152"/>
      <c r="S607" s="152"/>
      <c r="T607" s="152"/>
      <c r="U607" s="152"/>
      <c r="V607" s="152"/>
      <c r="W607" s="152"/>
      <c r="X607" s="152"/>
      <c r="Y607" s="152"/>
      <c r="Z607" s="152"/>
      <c r="AA607" s="152"/>
      <c r="AB607" s="152"/>
      <c r="AC607" s="152"/>
      <c r="AD607" s="152"/>
    </row>
    <row r="608" spans="18:30" ht="15">
      <c r="R608" s="152"/>
      <c r="S608" s="152"/>
      <c r="T608" s="152"/>
      <c r="U608" s="152"/>
      <c r="V608" s="152"/>
      <c r="W608" s="152"/>
      <c r="X608" s="152"/>
      <c r="Y608" s="152"/>
      <c r="Z608" s="152"/>
      <c r="AA608" s="152"/>
      <c r="AB608" s="152"/>
      <c r="AC608" s="152"/>
      <c r="AD608" s="152"/>
    </row>
    <row r="609" spans="18:30" ht="15">
      <c r="R609" s="152"/>
      <c r="S609" s="152"/>
      <c r="T609" s="152"/>
      <c r="U609" s="152"/>
      <c r="V609" s="152"/>
      <c r="W609" s="152"/>
      <c r="X609" s="152"/>
      <c r="Y609" s="152"/>
      <c r="Z609" s="152"/>
      <c r="AA609" s="152"/>
      <c r="AB609" s="152"/>
      <c r="AC609" s="152"/>
      <c r="AD609" s="152"/>
    </row>
    <row r="610" spans="18:30" ht="15">
      <c r="R610" s="152"/>
      <c r="S610" s="152"/>
      <c r="T610" s="152"/>
      <c r="U610" s="152"/>
      <c r="V610" s="152"/>
      <c r="W610" s="152"/>
      <c r="X610" s="152"/>
      <c r="Y610" s="152"/>
      <c r="Z610" s="152"/>
      <c r="AA610" s="152"/>
      <c r="AB610" s="152"/>
      <c r="AC610" s="152"/>
      <c r="AD610" s="152"/>
    </row>
    <row r="611" spans="18:30" ht="15">
      <c r="R611" s="152"/>
      <c r="S611" s="152"/>
      <c r="T611" s="152"/>
      <c r="U611" s="152"/>
      <c r="V611" s="152"/>
      <c r="W611" s="152"/>
      <c r="X611" s="152"/>
      <c r="Y611" s="152"/>
      <c r="Z611" s="152"/>
      <c r="AA611" s="152"/>
      <c r="AB611" s="152"/>
      <c r="AC611" s="152"/>
      <c r="AD611" s="152"/>
    </row>
    <row r="612" spans="18:30" ht="15">
      <c r="R612" s="152"/>
      <c r="S612" s="152"/>
      <c r="T612" s="152"/>
      <c r="U612" s="152"/>
      <c r="V612" s="152"/>
      <c r="W612" s="152"/>
      <c r="X612" s="152"/>
      <c r="Y612" s="152"/>
      <c r="Z612" s="152"/>
      <c r="AA612" s="152"/>
      <c r="AB612" s="152"/>
      <c r="AC612" s="152"/>
      <c r="AD612" s="152"/>
    </row>
    <row r="613" spans="18:30" ht="15">
      <c r="R613" s="152"/>
      <c r="S613" s="152"/>
      <c r="T613" s="152"/>
      <c r="U613" s="152"/>
      <c r="V613" s="152"/>
      <c r="W613" s="152"/>
      <c r="X613" s="152"/>
      <c r="Y613" s="152"/>
      <c r="Z613" s="152"/>
      <c r="AA613" s="152"/>
      <c r="AB613" s="152"/>
      <c r="AC613" s="152"/>
      <c r="AD613" s="152"/>
    </row>
    <row r="614" spans="18:30" ht="15">
      <c r="R614" s="152"/>
      <c r="S614" s="152"/>
      <c r="T614" s="152"/>
      <c r="U614" s="152"/>
      <c r="V614" s="152"/>
      <c r="W614" s="152"/>
      <c r="X614" s="152"/>
      <c r="Y614" s="152"/>
      <c r="Z614" s="152"/>
      <c r="AA614" s="152"/>
      <c r="AB614" s="152"/>
      <c r="AC614" s="152"/>
      <c r="AD614" s="152"/>
    </row>
    <row r="615" spans="18:30" ht="15">
      <c r="R615" s="152"/>
      <c r="S615" s="152"/>
      <c r="T615" s="152"/>
      <c r="U615" s="152"/>
      <c r="V615" s="152"/>
      <c r="W615" s="152"/>
      <c r="X615" s="152"/>
      <c r="Y615" s="152"/>
      <c r="Z615" s="152"/>
      <c r="AA615" s="152"/>
      <c r="AB615" s="152"/>
      <c r="AC615" s="152"/>
      <c r="AD615" s="152"/>
    </row>
    <row r="616" spans="18:30" ht="15">
      <c r="R616" s="152"/>
      <c r="S616" s="152"/>
      <c r="T616" s="152"/>
      <c r="U616" s="152"/>
      <c r="V616" s="152"/>
      <c r="W616" s="152"/>
      <c r="X616" s="152"/>
      <c r="Y616" s="152"/>
      <c r="Z616" s="152"/>
      <c r="AA616" s="152"/>
      <c r="AB616" s="152"/>
      <c r="AC616" s="152"/>
      <c r="AD616" s="152"/>
    </row>
    <row r="617" spans="18:30" ht="15">
      <c r="R617" s="152"/>
      <c r="S617" s="152"/>
      <c r="T617" s="152"/>
      <c r="U617" s="152"/>
      <c r="V617" s="152"/>
      <c r="W617" s="152"/>
      <c r="X617" s="152"/>
      <c r="Y617" s="152"/>
      <c r="Z617" s="152"/>
      <c r="AA617" s="152"/>
      <c r="AB617" s="152"/>
      <c r="AC617" s="152"/>
      <c r="AD617" s="152"/>
    </row>
    <row r="618" spans="18:30" ht="15">
      <c r="R618" s="152"/>
      <c r="S618" s="152"/>
      <c r="T618" s="152"/>
      <c r="U618" s="152"/>
      <c r="V618" s="152"/>
      <c r="W618" s="152"/>
      <c r="X618" s="152"/>
      <c r="Y618" s="152"/>
      <c r="Z618" s="152"/>
      <c r="AA618" s="152"/>
      <c r="AB618" s="152"/>
      <c r="AC618" s="152"/>
      <c r="AD618" s="152"/>
    </row>
    <row r="619" spans="18:30" ht="15">
      <c r="R619" s="152"/>
      <c r="S619" s="152"/>
      <c r="T619" s="152"/>
      <c r="U619" s="152"/>
      <c r="V619" s="152"/>
      <c r="W619" s="152"/>
      <c r="X619" s="152"/>
      <c r="Y619" s="152"/>
      <c r="Z619" s="152"/>
      <c r="AA619" s="152"/>
      <c r="AB619" s="152"/>
      <c r="AC619" s="152"/>
      <c r="AD619" s="152"/>
    </row>
    <row r="620" spans="18:30" ht="15">
      <c r="R620" s="152"/>
      <c r="S620" s="152"/>
      <c r="T620" s="152"/>
      <c r="U620" s="152"/>
      <c r="V620" s="152"/>
      <c r="W620" s="152"/>
      <c r="X620" s="152"/>
      <c r="Y620" s="152"/>
      <c r="Z620" s="152"/>
      <c r="AA620" s="152"/>
      <c r="AB620" s="152"/>
      <c r="AC620" s="152"/>
      <c r="AD620" s="152"/>
    </row>
    <row r="621" spans="18:30" ht="15">
      <c r="R621" s="152"/>
      <c r="S621" s="152"/>
      <c r="T621" s="152"/>
      <c r="U621" s="152"/>
      <c r="V621" s="152"/>
      <c r="W621" s="152"/>
      <c r="X621" s="152"/>
      <c r="Y621" s="152"/>
      <c r="Z621" s="152"/>
      <c r="AA621" s="152"/>
      <c r="AB621" s="152"/>
      <c r="AC621" s="152"/>
      <c r="AD621" s="152"/>
    </row>
    <row r="622" spans="18:30" ht="15">
      <c r="R622" s="152"/>
      <c r="S622" s="152"/>
      <c r="T622" s="152"/>
      <c r="U622" s="152"/>
      <c r="V622" s="152"/>
      <c r="W622" s="152"/>
      <c r="X622" s="152"/>
      <c r="Y622" s="152"/>
      <c r="Z622" s="152"/>
      <c r="AA622" s="152"/>
      <c r="AB622" s="152"/>
      <c r="AC622" s="152"/>
      <c r="AD622" s="152"/>
    </row>
    <row r="623" spans="18:30" ht="15">
      <c r="R623" s="152"/>
      <c r="S623" s="152"/>
      <c r="T623" s="152"/>
      <c r="U623" s="152"/>
      <c r="V623" s="152"/>
      <c r="W623" s="152"/>
      <c r="X623" s="152"/>
      <c r="Y623" s="152"/>
      <c r="Z623" s="152"/>
      <c r="AA623" s="152"/>
      <c r="AB623" s="152"/>
      <c r="AC623" s="152"/>
      <c r="AD623" s="152"/>
    </row>
    <row r="624" spans="18:30" ht="15">
      <c r="R624" s="152"/>
      <c r="S624" s="152"/>
      <c r="T624" s="152"/>
      <c r="U624" s="152"/>
      <c r="V624" s="152"/>
      <c r="W624" s="152"/>
      <c r="X624" s="152"/>
      <c r="Y624" s="152"/>
      <c r="Z624" s="152"/>
      <c r="AA624" s="152"/>
      <c r="AB624" s="152"/>
      <c r="AC624" s="152"/>
      <c r="AD624" s="152"/>
    </row>
    <row r="625" spans="18:30" ht="15">
      <c r="R625" s="152"/>
      <c r="S625" s="152"/>
      <c r="T625" s="152"/>
      <c r="U625" s="152"/>
      <c r="V625" s="152"/>
      <c r="W625" s="152"/>
      <c r="X625" s="152"/>
      <c r="Y625" s="152"/>
      <c r="Z625" s="152"/>
      <c r="AA625" s="152"/>
      <c r="AB625" s="152"/>
      <c r="AC625" s="152"/>
      <c r="AD625" s="152"/>
    </row>
    <row r="626" spans="18:30" ht="15">
      <c r="R626" s="152"/>
      <c r="S626" s="152"/>
      <c r="T626" s="152"/>
      <c r="U626" s="152"/>
      <c r="V626" s="152"/>
      <c r="W626" s="152"/>
      <c r="X626" s="152"/>
      <c r="Y626" s="152"/>
      <c r="Z626" s="152"/>
      <c r="AA626" s="152"/>
      <c r="AB626" s="152"/>
      <c r="AC626" s="152"/>
      <c r="AD626" s="152"/>
    </row>
    <row r="627" spans="18:30" ht="15">
      <c r="R627" s="152"/>
      <c r="S627" s="152"/>
      <c r="T627" s="152"/>
      <c r="U627" s="152"/>
      <c r="V627" s="152"/>
      <c r="W627" s="152"/>
      <c r="X627" s="152"/>
      <c r="Y627" s="152"/>
      <c r="Z627" s="152"/>
      <c r="AA627" s="152"/>
      <c r="AB627" s="152"/>
      <c r="AC627" s="152"/>
      <c r="AD627" s="152"/>
    </row>
    <row r="628" spans="18:30" ht="15">
      <c r="R628" s="152"/>
      <c r="S628" s="152"/>
      <c r="T628" s="152"/>
      <c r="U628" s="152"/>
      <c r="V628" s="152"/>
      <c r="W628" s="152"/>
      <c r="X628" s="152"/>
      <c r="Y628" s="152"/>
      <c r="Z628" s="152"/>
      <c r="AA628" s="152"/>
      <c r="AB628" s="152"/>
      <c r="AC628" s="152"/>
      <c r="AD628" s="152"/>
    </row>
    <row r="629" spans="18:30" ht="15">
      <c r="R629" s="152"/>
      <c r="S629" s="152"/>
      <c r="T629" s="152"/>
      <c r="U629" s="152"/>
      <c r="V629" s="152"/>
      <c r="W629" s="152"/>
      <c r="X629" s="152"/>
      <c r="Y629" s="152"/>
      <c r="Z629" s="152"/>
      <c r="AA629" s="152"/>
      <c r="AB629" s="152"/>
      <c r="AC629" s="152"/>
      <c r="AD629" s="152"/>
    </row>
    <row r="630" spans="18:30" ht="15">
      <c r="R630" s="152"/>
      <c r="S630" s="152"/>
      <c r="T630" s="152"/>
      <c r="U630" s="152"/>
      <c r="V630" s="152"/>
      <c r="W630" s="152"/>
      <c r="X630" s="152"/>
      <c r="Y630" s="152"/>
      <c r="Z630" s="152"/>
      <c r="AA630" s="152"/>
      <c r="AB630" s="152"/>
      <c r="AC630" s="152"/>
      <c r="AD630" s="152"/>
    </row>
    <row r="631" spans="18:30" ht="15">
      <c r="R631" s="152"/>
      <c r="S631" s="152"/>
      <c r="T631" s="152"/>
      <c r="U631" s="152"/>
      <c r="V631" s="152"/>
      <c r="W631" s="152"/>
      <c r="X631" s="152"/>
      <c r="Y631" s="152"/>
      <c r="Z631" s="152"/>
      <c r="AA631" s="152"/>
      <c r="AB631" s="152"/>
      <c r="AC631" s="152"/>
      <c r="AD631" s="152"/>
    </row>
    <row r="632" spans="18:30" ht="15">
      <c r="R632" s="152"/>
      <c r="S632" s="152"/>
      <c r="T632" s="152"/>
      <c r="U632" s="152"/>
      <c r="V632" s="152"/>
      <c r="W632" s="152"/>
      <c r="X632" s="152"/>
      <c r="Y632" s="152"/>
      <c r="Z632" s="152"/>
      <c r="AA632" s="152"/>
      <c r="AB632" s="152"/>
      <c r="AC632" s="152"/>
      <c r="AD632" s="152"/>
    </row>
    <row r="633" spans="18:30" ht="15">
      <c r="R633" s="152"/>
      <c r="S633" s="152"/>
      <c r="T633" s="152"/>
      <c r="U633" s="152"/>
      <c r="V633" s="152"/>
      <c r="W633" s="152"/>
      <c r="X633" s="152"/>
      <c r="Y633" s="152"/>
      <c r="Z633" s="152"/>
      <c r="AA633" s="152"/>
      <c r="AB633" s="152"/>
      <c r="AC633" s="152"/>
      <c r="AD633" s="152"/>
    </row>
    <row r="634" spans="18:30" ht="15">
      <c r="R634" s="152"/>
      <c r="S634" s="152"/>
      <c r="T634" s="152"/>
      <c r="U634" s="152"/>
      <c r="V634" s="152"/>
      <c r="W634" s="152"/>
      <c r="X634" s="152"/>
      <c r="Y634" s="152"/>
      <c r="Z634" s="152"/>
      <c r="AA634" s="152"/>
      <c r="AB634" s="152"/>
      <c r="AC634" s="152"/>
      <c r="AD634" s="152"/>
    </row>
    <row r="635" spans="18:30" ht="15">
      <c r="R635" s="152"/>
      <c r="S635" s="152"/>
      <c r="T635" s="152"/>
      <c r="U635" s="152"/>
      <c r="V635" s="152"/>
      <c r="W635" s="152"/>
      <c r="X635" s="152"/>
      <c r="Y635" s="152"/>
      <c r="Z635" s="152"/>
      <c r="AA635" s="152"/>
      <c r="AB635" s="152"/>
      <c r="AC635" s="152"/>
      <c r="AD635" s="152"/>
    </row>
    <row r="636" spans="18:30" ht="15">
      <c r="R636" s="152"/>
      <c r="S636" s="152"/>
      <c r="T636" s="152"/>
      <c r="U636" s="152"/>
      <c r="V636" s="152"/>
      <c r="W636" s="152"/>
      <c r="X636" s="152"/>
      <c r="Y636" s="152"/>
      <c r="Z636" s="152"/>
      <c r="AA636" s="152"/>
      <c r="AB636" s="152"/>
      <c r="AC636" s="152"/>
      <c r="AD636" s="152"/>
    </row>
    <row r="637" spans="18:30" ht="15">
      <c r="R637" s="152"/>
      <c r="S637" s="152"/>
      <c r="T637" s="152"/>
      <c r="U637" s="152"/>
      <c r="V637" s="152"/>
      <c r="W637" s="152"/>
      <c r="X637" s="152"/>
      <c r="Y637" s="152"/>
      <c r="Z637" s="152"/>
      <c r="AA637" s="152"/>
      <c r="AB637" s="152"/>
      <c r="AC637" s="152"/>
      <c r="AD637" s="152"/>
    </row>
    <row r="638" spans="18:30" ht="15">
      <c r="R638" s="152"/>
      <c r="S638" s="152"/>
      <c r="T638" s="152"/>
      <c r="U638" s="152"/>
      <c r="V638" s="152"/>
      <c r="W638" s="152"/>
      <c r="X638" s="152"/>
      <c r="Y638" s="152"/>
      <c r="Z638" s="152"/>
      <c r="AA638" s="152"/>
      <c r="AB638" s="152"/>
      <c r="AC638" s="152"/>
      <c r="AD638" s="152"/>
    </row>
    <row r="639" spans="18:30" ht="15">
      <c r="R639" s="152"/>
      <c r="S639" s="152"/>
      <c r="T639" s="152"/>
      <c r="U639" s="152"/>
      <c r="V639" s="152"/>
      <c r="W639" s="152"/>
      <c r="X639" s="152"/>
      <c r="Y639" s="152"/>
      <c r="Z639" s="152"/>
      <c r="AA639" s="152"/>
      <c r="AB639" s="152"/>
      <c r="AC639" s="152"/>
      <c r="AD639" s="152"/>
    </row>
    <row r="640" spans="18:30" ht="15">
      <c r="R640" s="152"/>
      <c r="S640" s="152"/>
      <c r="T640" s="152"/>
      <c r="U640" s="152"/>
      <c r="V640" s="152"/>
      <c r="W640" s="152"/>
      <c r="X640" s="152"/>
      <c r="Y640" s="152"/>
      <c r="Z640" s="152"/>
      <c r="AA640" s="152"/>
      <c r="AB640" s="152"/>
      <c r="AC640" s="152"/>
      <c r="AD640" s="152"/>
    </row>
    <row r="641" spans="18:30" ht="15">
      <c r="R641" s="152"/>
      <c r="S641" s="152"/>
      <c r="T641" s="152"/>
      <c r="U641" s="152"/>
      <c r="V641" s="152"/>
      <c r="W641" s="152"/>
      <c r="X641" s="152"/>
      <c r="Y641" s="152"/>
      <c r="Z641" s="152"/>
      <c r="AA641" s="152"/>
      <c r="AB641" s="152"/>
      <c r="AC641" s="152"/>
      <c r="AD641" s="152"/>
    </row>
    <row r="642" spans="18:30" ht="15">
      <c r="R642" s="152"/>
      <c r="S642" s="152"/>
      <c r="T642" s="152"/>
      <c r="U642" s="152"/>
      <c r="V642" s="152"/>
      <c r="W642" s="152"/>
      <c r="X642" s="152"/>
      <c r="Y642" s="152"/>
      <c r="Z642" s="152"/>
      <c r="AA642" s="152"/>
      <c r="AB642" s="152"/>
      <c r="AC642" s="152"/>
      <c r="AD642" s="152"/>
    </row>
    <row r="643" spans="18:30" ht="15">
      <c r="R643" s="152"/>
      <c r="S643" s="152"/>
      <c r="T643" s="152"/>
      <c r="U643" s="152"/>
      <c r="V643" s="152"/>
      <c r="W643" s="152"/>
      <c r="X643" s="152"/>
      <c r="Y643" s="152"/>
      <c r="Z643" s="152"/>
      <c r="AA643" s="152"/>
      <c r="AB643" s="152"/>
      <c r="AC643" s="152"/>
      <c r="AD643" s="152"/>
    </row>
    <row r="644" spans="18:30" ht="15">
      <c r="R644" s="152"/>
      <c r="S644" s="152"/>
      <c r="T644" s="152"/>
      <c r="U644" s="152"/>
      <c r="V644" s="152"/>
      <c r="W644" s="152"/>
      <c r="X644" s="152"/>
      <c r="Y644" s="152"/>
      <c r="Z644" s="152"/>
      <c r="AA644" s="152"/>
      <c r="AB644" s="152"/>
      <c r="AC644" s="152"/>
      <c r="AD644" s="152"/>
    </row>
    <row r="645" spans="18:30" ht="15">
      <c r="R645" s="152"/>
      <c r="S645" s="152"/>
      <c r="T645" s="152"/>
      <c r="U645" s="152"/>
      <c r="V645" s="152"/>
      <c r="W645" s="152"/>
      <c r="X645" s="152"/>
      <c r="Y645" s="152"/>
      <c r="Z645" s="152"/>
      <c r="AA645" s="152"/>
      <c r="AB645" s="152"/>
      <c r="AC645" s="152"/>
      <c r="AD645" s="152"/>
    </row>
    <row r="646" spans="18:30" ht="15">
      <c r="R646" s="152"/>
      <c r="S646" s="152"/>
      <c r="T646" s="152"/>
      <c r="U646" s="152"/>
      <c r="V646" s="152"/>
      <c r="W646" s="152"/>
      <c r="X646" s="152"/>
      <c r="Y646" s="152"/>
      <c r="Z646" s="152"/>
      <c r="AA646" s="152"/>
      <c r="AB646" s="152"/>
      <c r="AC646" s="152"/>
      <c r="AD646" s="152"/>
    </row>
    <row r="647" spans="18:30" ht="15">
      <c r="R647" s="152"/>
      <c r="S647" s="152"/>
      <c r="T647" s="152"/>
      <c r="U647" s="152"/>
      <c r="V647" s="152"/>
      <c r="W647" s="152"/>
      <c r="X647" s="152"/>
      <c r="Y647" s="152"/>
      <c r="Z647" s="152"/>
      <c r="AA647" s="152"/>
      <c r="AB647" s="152"/>
      <c r="AC647" s="152"/>
      <c r="AD647" s="152"/>
    </row>
    <row r="648" spans="18:30" ht="15">
      <c r="R648" s="152"/>
      <c r="S648" s="152"/>
      <c r="T648" s="152"/>
      <c r="U648" s="152"/>
      <c r="V648" s="152"/>
      <c r="W648" s="152"/>
      <c r="X648" s="152"/>
      <c r="Y648" s="152"/>
      <c r="Z648" s="152"/>
      <c r="AA648" s="152"/>
      <c r="AB648" s="152"/>
      <c r="AC648" s="152"/>
      <c r="AD648" s="152"/>
    </row>
    <row r="649" spans="18:30" ht="15">
      <c r="R649" s="152"/>
      <c r="S649" s="152"/>
      <c r="T649" s="152"/>
      <c r="U649" s="152"/>
      <c r="V649" s="152"/>
      <c r="W649" s="152"/>
      <c r="X649" s="152"/>
      <c r="Y649" s="152"/>
      <c r="Z649" s="152"/>
      <c r="AA649" s="152"/>
      <c r="AB649" s="152"/>
      <c r="AC649" s="152"/>
      <c r="AD649" s="152"/>
    </row>
    <row r="650" spans="18:30" ht="15">
      <c r="R650" s="152"/>
      <c r="S650" s="152"/>
      <c r="T650" s="152"/>
      <c r="U650" s="152"/>
      <c r="V650" s="152"/>
      <c r="W650" s="152"/>
      <c r="X650" s="152"/>
      <c r="Y650" s="152"/>
      <c r="Z650" s="152"/>
      <c r="AA650" s="152"/>
      <c r="AB650" s="152"/>
      <c r="AC650" s="152"/>
      <c r="AD650" s="152"/>
    </row>
    <row r="651" spans="18:30" ht="15">
      <c r="R651" s="152"/>
      <c r="S651" s="152"/>
      <c r="T651" s="152"/>
      <c r="U651" s="152"/>
      <c r="V651" s="152"/>
      <c r="W651" s="152"/>
      <c r="X651" s="152"/>
      <c r="Y651" s="152"/>
      <c r="Z651" s="152"/>
      <c r="AA651" s="152"/>
      <c r="AB651" s="152"/>
      <c r="AC651" s="152"/>
      <c r="AD651" s="152"/>
    </row>
    <row r="652" spans="18:30" ht="15">
      <c r="R652" s="152"/>
      <c r="S652" s="152"/>
      <c r="T652" s="152"/>
      <c r="U652" s="152"/>
      <c r="V652" s="152"/>
      <c r="W652" s="152"/>
      <c r="X652" s="152"/>
      <c r="Y652" s="152"/>
      <c r="Z652" s="152"/>
      <c r="AA652" s="152"/>
      <c r="AB652" s="152"/>
      <c r="AC652" s="152"/>
      <c r="AD652" s="152"/>
    </row>
    <row r="653" spans="18:30" ht="15">
      <c r="R653" s="152"/>
      <c r="S653" s="152"/>
      <c r="T653" s="152"/>
      <c r="U653" s="152"/>
      <c r="V653" s="152"/>
      <c r="W653" s="152"/>
      <c r="X653" s="152"/>
      <c r="Y653" s="152"/>
      <c r="Z653" s="152"/>
      <c r="AA653" s="152"/>
      <c r="AB653" s="152"/>
      <c r="AC653" s="152"/>
      <c r="AD653" s="152"/>
    </row>
    <row r="654" spans="18:30" ht="15">
      <c r="R654" s="152"/>
      <c r="S654" s="152"/>
      <c r="T654" s="152"/>
      <c r="U654" s="152"/>
      <c r="V654" s="152"/>
      <c r="W654" s="152"/>
      <c r="X654" s="152"/>
      <c r="Y654" s="152"/>
      <c r="Z654" s="152"/>
      <c r="AA654" s="152"/>
      <c r="AB654" s="152"/>
      <c r="AC654" s="152"/>
      <c r="AD654" s="152"/>
    </row>
    <row r="655" spans="18:30" ht="15">
      <c r="R655" s="152"/>
      <c r="S655" s="152"/>
      <c r="T655" s="152"/>
      <c r="U655" s="152"/>
      <c r="V655" s="152"/>
      <c r="W655" s="152"/>
      <c r="X655" s="152"/>
      <c r="Y655" s="152"/>
      <c r="Z655" s="152"/>
      <c r="AA655" s="152"/>
      <c r="AB655" s="152"/>
      <c r="AC655" s="152"/>
      <c r="AD655" s="152"/>
    </row>
    <row r="656" spans="18:30" ht="15">
      <c r="R656" s="152"/>
      <c r="S656" s="152"/>
      <c r="T656" s="152"/>
      <c r="U656" s="152"/>
      <c r="V656" s="152"/>
      <c r="W656" s="152"/>
      <c r="X656" s="152"/>
      <c r="Y656" s="152"/>
      <c r="Z656" s="152"/>
      <c r="AA656" s="152"/>
      <c r="AB656" s="152"/>
      <c r="AC656" s="152"/>
      <c r="AD656" s="152"/>
    </row>
    <row r="657" spans="18:30" ht="15">
      <c r="R657" s="152"/>
      <c r="S657" s="152"/>
      <c r="T657" s="152"/>
      <c r="U657" s="152"/>
      <c r="V657" s="152"/>
      <c r="W657" s="152"/>
      <c r="X657" s="152"/>
      <c r="Y657" s="152"/>
      <c r="Z657" s="152"/>
      <c r="AA657" s="152"/>
      <c r="AB657" s="152"/>
      <c r="AC657" s="152"/>
      <c r="AD657" s="152"/>
    </row>
    <row r="658" spans="18:30" ht="15">
      <c r="R658" s="152"/>
      <c r="S658" s="152"/>
      <c r="T658" s="152"/>
      <c r="U658" s="152"/>
      <c r="V658" s="152"/>
      <c r="W658" s="152"/>
      <c r="X658" s="152"/>
      <c r="Y658" s="152"/>
      <c r="Z658" s="152"/>
      <c r="AA658" s="152"/>
      <c r="AB658" s="152"/>
      <c r="AC658" s="152"/>
      <c r="AD658" s="152"/>
    </row>
    <row r="659" spans="18:30" ht="15">
      <c r="R659" s="152"/>
      <c r="S659" s="152"/>
      <c r="T659" s="152"/>
      <c r="U659" s="152"/>
      <c r="V659" s="152"/>
      <c r="W659" s="152"/>
      <c r="X659" s="152"/>
      <c r="Y659" s="152"/>
      <c r="Z659" s="152"/>
      <c r="AA659" s="152"/>
      <c r="AB659" s="152"/>
      <c r="AC659" s="152"/>
      <c r="AD659" s="152"/>
    </row>
    <row r="660" spans="18:30" ht="15">
      <c r="R660" s="152"/>
      <c r="S660" s="152"/>
      <c r="T660" s="152"/>
      <c r="U660" s="152"/>
      <c r="V660" s="152"/>
      <c r="W660" s="152"/>
      <c r="X660" s="152"/>
      <c r="Y660" s="152"/>
      <c r="Z660" s="152"/>
      <c r="AA660" s="152"/>
      <c r="AB660" s="152"/>
      <c r="AC660" s="152"/>
      <c r="AD660" s="152"/>
    </row>
    <row r="661" spans="18:30" ht="15">
      <c r="R661" s="152"/>
      <c r="S661" s="152"/>
      <c r="T661" s="152"/>
      <c r="U661" s="152"/>
      <c r="V661" s="152"/>
      <c r="W661" s="152"/>
      <c r="X661" s="152"/>
      <c r="Y661" s="152"/>
      <c r="Z661" s="152"/>
      <c r="AA661" s="152"/>
      <c r="AB661" s="152"/>
      <c r="AC661" s="152"/>
      <c r="AD661" s="152"/>
    </row>
    <row r="662" spans="18:30" ht="15">
      <c r="R662" s="152"/>
      <c r="S662" s="152"/>
      <c r="T662" s="152"/>
      <c r="U662" s="152"/>
      <c r="V662" s="152"/>
      <c r="W662" s="152"/>
      <c r="X662" s="152"/>
      <c r="Y662" s="152"/>
      <c r="Z662" s="152"/>
      <c r="AA662" s="152"/>
      <c r="AB662" s="152"/>
      <c r="AC662" s="152"/>
      <c r="AD662" s="152"/>
    </row>
    <row r="663" spans="18:30" ht="15">
      <c r="R663" s="152"/>
      <c r="S663" s="152"/>
      <c r="T663" s="152"/>
      <c r="U663" s="152"/>
      <c r="V663" s="152"/>
      <c r="W663" s="152"/>
      <c r="X663" s="152"/>
      <c r="Y663" s="152"/>
      <c r="Z663" s="152"/>
      <c r="AA663" s="152"/>
      <c r="AB663" s="152"/>
      <c r="AC663" s="152"/>
      <c r="AD663" s="152"/>
    </row>
    <row r="664" spans="18:30" ht="15">
      <c r="R664" s="152"/>
      <c r="S664" s="152"/>
      <c r="T664" s="152"/>
      <c r="U664" s="152"/>
      <c r="V664" s="152"/>
      <c r="W664" s="152"/>
      <c r="X664" s="152"/>
      <c r="Y664" s="152"/>
      <c r="Z664" s="152"/>
      <c r="AA664" s="152"/>
      <c r="AB664" s="152"/>
      <c r="AC664" s="152"/>
      <c r="AD664" s="152"/>
    </row>
    <row r="665" spans="18:30" ht="15">
      <c r="R665" s="152"/>
      <c r="S665" s="152"/>
      <c r="T665" s="152"/>
      <c r="U665" s="152"/>
      <c r="V665" s="152"/>
      <c r="W665" s="152"/>
      <c r="X665" s="152"/>
      <c r="Y665" s="152"/>
      <c r="Z665" s="152"/>
      <c r="AA665" s="152"/>
      <c r="AB665" s="152"/>
      <c r="AC665" s="152"/>
      <c r="AD665" s="152"/>
    </row>
    <row r="666" spans="18:30" ht="15">
      <c r="R666" s="152"/>
      <c r="S666" s="152"/>
      <c r="T666" s="152"/>
      <c r="U666" s="152"/>
      <c r="V666" s="152"/>
      <c r="W666" s="152"/>
      <c r="X666" s="152"/>
      <c r="Y666" s="152"/>
      <c r="Z666" s="152"/>
      <c r="AA666" s="152"/>
      <c r="AB666" s="152"/>
      <c r="AC666" s="152"/>
      <c r="AD666" s="152"/>
    </row>
    <row r="667" spans="18:30" ht="15">
      <c r="R667" s="152"/>
      <c r="S667" s="152"/>
      <c r="T667" s="152"/>
      <c r="U667" s="152"/>
      <c r="V667" s="152"/>
      <c r="W667" s="152"/>
      <c r="X667" s="152"/>
      <c r="Y667" s="152"/>
      <c r="Z667" s="152"/>
      <c r="AA667" s="152"/>
      <c r="AB667" s="152"/>
      <c r="AC667" s="152"/>
      <c r="AD667" s="152"/>
    </row>
    <row r="668" spans="18:30" ht="15">
      <c r="R668" s="152"/>
      <c r="S668" s="152"/>
      <c r="T668" s="152"/>
      <c r="U668" s="152"/>
      <c r="V668" s="152"/>
      <c r="W668" s="152"/>
      <c r="X668" s="152"/>
      <c r="Y668" s="152"/>
      <c r="Z668" s="152"/>
      <c r="AA668" s="152"/>
      <c r="AB668" s="152"/>
      <c r="AC668" s="152"/>
      <c r="AD668" s="152"/>
    </row>
    <row r="669" spans="18:30" ht="15">
      <c r="R669" s="152"/>
      <c r="S669" s="152"/>
      <c r="T669" s="152"/>
      <c r="U669" s="152"/>
      <c r="V669" s="152"/>
      <c r="W669" s="152"/>
      <c r="X669" s="152"/>
      <c r="Y669" s="152"/>
      <c r="Z669" s="152"/>
      <c r="AA669" s="152"/>
      <c r="AB669" s="152"/>
      <c r="AC669" s="152"/>
      <c r="AD669" s="152"/>
    </row>
    <row r="670" spans="18:30" ht="15">
      <c r="R670" s="152"/>
      <c r="S670" s="152"/>
      <c r="T670" s="152"/>
      <c r="U670" s="152"/>
      <c r="V670" s="152"/>
      <c r="W670" s="152"/>
      <c r="X670" s="152"/>
      <c r="Y670" s="152"/>
      <c r="Z670" s="152"/>
      <c r="AA670" s="152"/>
      <c r="AB670" s="152"/>
      <c r="AC670" s="152"/>
      <c r="AD670" s="152"/>
    </row>
    <row r="671" spans="18:30" ht="15">
      <c r="R671" s="152"/>
      <c r="S671" s="152"/>
      <c r="T671" s="152"/>
      <c r="U671" s="152"/>
      <c r="V671" s="152"/>
      <c r="W671" s="152"/>
      <c r="X671" s="152"/>
      <c r="Y671" s="152"/>
      <c r="Z671" s="152"/>
      <c r="AA671" s="152"/>
      <c r="AB671" s="152"/>
      <c r="AC671" s="152"/>
      <c r="AD671" s="152"/>
    </row>
    <row r="672" spans="18:30" ht="15">
      <c r="R672" s="152"/>
      <c r="S672" s="152"/>
      <c r="T672" s="152"/>
      <c r="U672" s="152"/>
      <c r="V672" s="152"/>
      <c r="W672" s="152"/>
      <c r="X672" s="152"/>
      <c r="Y672" s="152"/>
      <c r="Z672" s="152"/>
      <c r="AA672" s="152"/>
      <c r="AB672" s="152"/>
      <c r="AC672" s="152"/>
      <c r="AD672" s="152"/>
    </row>
    <row r="673" spans="18:30" ht="15">
      <c r="R673" s="152"/>
      <c r="S673" s="152"/>
      <c r="T673" s="152"/>
      <c r="U673" s="152"/>
      <c r="V673" s="152"/>
      <c r="W673" s="152"/>
      <c r="X673" s="152"/>
      <c r="Y673" s="152"/>
      <c r="Z673" s="152"/>
      <c r="AA673" s="152"/>
      <c r="AB673" s="152"/>
      <c r="AC673" s="152"/>
      <c r="AD673" s="152"/>
    </row>
    <row r="674" spans="18:30" ht="15">
      <c r="R674" s="152"/>
      <c r="S674" s="152"/>
      <c r="T674" s="152"/>
      <c r="U674" s="152"/>
      <c r="V674" s="152"/>
      <c r="W674" s="152"/>
      <c r="X674" s="152"/>
      <c r="Y674" s="152"/>
      <c r="Z674" s="152"/>
      <c r="AA674" s="152"/>
      <c r="AB674" s="152"/>
      <c r="AC674" s="152"/>
      <c r="AD674" s="152"/>
    </row>
    <row r="675" spans="18:30" ht="15">
      <c r="R675" s="152"/>
      <c r="S675" s="152"/>
      <c r="T675" s="152"/>
      <c r="U675" s="152"/>
      <c r="V675" s="152"/>
      <c r="W675" s="152"/>
      <c r="X675" s="152"/>
      <c r="Y675" s="152"/>
      <c r="Z675" s="152"/>
      <c r="AA675" s="152"/>
      <c r="AB675" s="152"/>
      <c r="AC675" s="152"/>
      <c r="AD675" s="152"/>
    </row>
    <row r="676" spans="18:30" ht="15">
      <c r="R676" s="152"/>
      <c r="S676" s="152"/>
      <c r="T676" s="152"/>
      <c r="U676" s="152"/>
      <c r="V676" s="152"/>
      <c r="W676" s="152"/>
      <c r="X676" s="152"/>
      <c r="Y676" s="152"/>
      <c r="Z676" s="152"/>
      <c r="AA676" s="152"/>
      <c r="AB676" s="152"/>
      <c r="AC676" s="152"/>
      <c r="AD676" s="152"/>
    </row>
    <row r="677" spans="18:30" ht="15">
      <c r="R677" s="152"/>
      <c r="S677" s="152"/>
      <c r="T677" s="152"/>
      <c r="U677" s="152"/>
      <c r="V677" s="152"/>
      <c r="W677" s="152"/>
      <c r="X677" s="152"/>
      <c r="Y677" s="152"/>
      <c r="Z677" s="152"/>
      <c r="AA677" s="152"/>
      <c r="AB677" s="152"/>
      <c r="AC677" s="152"/>
      <c r="AD677" s="152"/>
    </row>
    <row r="678" spans="18:30" ht="15">
      <c r="R678" s="152"/>
      <c r="S678" s="152"/>
      <c r="T678" s="152"/>
      <c r="U678" s="152"/>
      <c r="V678" s="152"/>
      <c r="W678" s="152"/>
      <c r="X678" s="152"/>
      <c r="Y678" s="152"/>
      <c r="Z678" s="152"/>
      <c r="AA678" s="152"/>
      <c r="AB678" s="152"/>
      <c r="AC678" s="152"/>
      <c r="AD678" s="152"/>
    </row>
    <row r="679" spans="18:30" ht="15">
      <c r="R679" s="152"/>
      <c r="S679" s="152"/>
      <c r="T679" s="152"/>
      <c r="U679" s="152"/>
      <c r="V679" s="152"/>
      <c r="W679" s="152"/>
      <c r="X679" s="152"/>
      <c r="Y679" s="152"/>
      <c r="Z679" s="152"/>
      <c r="AA679" s="152"/>
      <c r="AB679" s="152"/>
      <c r="AC679" s="152"/>
      <c r="AD679" s="152"/>
    </row>
    <row r="680" spans="18:30" ht="15">
      <c r="R680" s="152"/>
      <c r="S680" s="152"/>
      <c r="T680" s="152"/>
      <c r="U680" s="152"/>
      <c r="V680" s="152"/>
      <c r="W680" s="152"/>
      <c r="X680" s="152"/>
      <c r="Y680" s="152"/>
      <c r="Z680" s="152"/>
      <c r="AA680" s="152"/>
      <c r="AB680" s="152"/>
      <c r="AC680" s="152"/>
      <c r="AD680" s="152"/>
    </row>
    <row r="681" spans="18:30" ht="15">
      <c r="R681" s="152"/>
      <c r="S681" s="152"/>
      <c r="T681" s="152"/>
      <c r="U681" s="152"/>
      <c r="V681" s="152"/>
      <c r="W681" s="152"/>
      <c r="X681" s="152"/>
      <c r="Y681" s="152"/>
      <c r="Z681" s="152"/>
      <c r="AA681" s="152"/>
      <c r="AB681" s="152"/>
      <c r="AC681" s="152"/>
      <c r="AD681" s="152"/>
    </row>
    <row r="682" spans="18:30" ht="15">
      <c r="R682" s="152"/>
      <c r="S682" s="152"/>
      <c r="T682" s="152"/>
      <c r="U682" s="152"/>
      <c r="V682" s="152"/>
      <c r="W682" s="152"/>
      <c r="X682" s="152"/>
      <c r="Y682" s="152"/>
      <c r="Z682" s="152"/>
      <c r="AA682" s="152"/>
      <c r="AB682" s="152"/>
      <c r="AC682" s="152"/>
      <c r="AD682" s="152"/>
    </row>
    <row r="683" spans="18:30" ht="15">
      <c r="R683" s="152"/>
      <c r="S683" s="152"/>
      <c r="T683" s="152"/>
      <c r="U683" s="152"/>
      <c r="V683" s="152"/>
      <c r="W683" s="152"/>
      <c r="X683" s="152"/>
      <c r="Y683" s="152"/>
      <c r="Z683" s="152"/>
      <c r="AA683" s="152"/>
      <c r="AB683" s="152"/>
      <c r="AC683" s="152"/>
      <c r="AD683" s="152"/>
    </row>
    <row r="684" spans="18:30" ht="15">
      <c r="R684" s="152"/>
      <c r="S684" s="152"/>
      <c r="T684" s="152"/>
      <c r="U684" s="152"/>
      <c r="V684" s="152"/>
      <c r="W684" s="152"/>
      <c r="X684" s="152"/>
      <c r="Y684" s="152"/>
      <c r="Z684" s="152"/>
      <c r="AA684" s="152"/>
      <c r="AB684" s="152"/>
      <c r="AC684" s="152"/>
      <c r="AD684" s="152"/>
    </row>
    <row r="685" spans="18:30" ht="15">
      <c r="R685" s="152"/>
      <c r="S685" s="152"/>
      <c r="T685" s="152"/>
      <c r="U685" s="152"/>
      <c r="V685" s="152"/>
      <c r="W685" s="152"/>
      <c r="X685" s="152"/>
      <c r="Y685" s="152"/>
      <c r="Z685" s="152"/>
      <c r="AA685" s="152"/>
      <c r="AB685" s="152"/>
      <c r="AC685" s="152"/>
      <c r="AD685" s="152"/>
    </row>
    <row r="686" spans="18:30" ht="15">
      <c r="R686" s="152"/>
      <c r="S686" s="152"/>
      <c r="T686" s="152"/>
      <c r="U686" s="152"/>
      <c r="V686" s="152"/>
      <c r="W686" s="152"/>
      <c r="X686" s="152"/>
      <c r="Y686" s="152"/>
      <c r="Z686" s="152"/>
      <c r="AA686" s="152"/>
      <c r="AB686" s="152"/>
      <c r="AC686" s="152"/>
      <c r="AD686" s="152"/>
    </row>
    <row r="687" spans="18:30" ht="15">
      <c r="R687" s="152"/>
      <c r="S687" s="152"/>
      <c r="T687" s="152"/>
      <c r="U687" s="152"/>
      <c r="V687" s="152"/>
      <c r="W687" s="152"/>
      <c r="X687" s="152"/>
      <c r="Y687" s="152"/>
      <c r="Z687" s="152"/>
      <c r="AA687" s="152"/>
      <c r="AB687" s="152"/>
      <c r="AC687" s="152"/>
      <c r="AD687" s="152"/>
    </row>
    <row r="688" spans="18:30" ht="15">
      <c r="R688" s="152"/>
      <c r="S688" s="152"/>
      <c r="T688" s="152"/>
      <c r="U688" s="152"/>
      <c r="V688" s="152"/>
      <c r="W688" s="152"/>
      <c r="X688" s="152"/>
      <c r="Y688" s="152"/>
      <c r="Z688" s="152"/>
      <c r="AA688" s="152"/>
      <c r="AB688" s="152"/>
      <c r="AC688" s="152"/>
      <c r="AD688" s="152"/>
    </row>
    <row r="689" spans="18:30" ht="15">
      <c r="R689" s="152"/>
      <c r="S689" s="152"/>
      <c r="T689" s="152"/>
      <c r="U689" s="152"/>
      <c r="V689" s="152"/>
      <c r="W689" s="152"/>
      <c r="X689" s="152"/>
      <c r="Y689" s="152"/>
      <c r="Z689" s="152"/>
      <c r="AA689" s="152"/>
      <c r="AB689" s="152"/>
      <c r="AC689" s="152"/>
      <c r="AD689" s="152"/>
    </row>
    <row r="690" spans="18:30" ht="15">
      <c r="R690" s="152"/>
      <c r="S690" s="152"/>
      <c r="T690" s="152"/>
      <c r="U690" s="152"/>
      <c r="V690" s="152"/>
      <c r="W690" s="152"/>
      <c r="X690" s="152"/>
      <c r="Y690" s="152"/>
      <c r="Z690" s="152"/>
      <c r="AA690" s="152"/>
      <c r="AB690" s="152"/>
      <c r="AC690" s="152"/>
      <c r="AD690" s="152"/>
    </row>
    <row r="691" spans="18:30" ht="15">
      <c r="R691" s="152"/>
      <c r="S691" s="152"/>
      <c r="T691" s="152"/>
      <c r="U691" s="152"/>
      <c r="V691" s="152"/>
      <c r="W691" s="152"/>
      <c r="X691" s="152"/>
      <c r="Y691" s="152"/>
      <c r="Z691" s="152"/>
      <c r="AA691" s="152"/>
      <c r="AB691" s="152"/>
      <c r="AC691" s="152"/>
      <c r="AD691" s="152"/>
    </row>
    <row r="692" spans="18:30" ht="15">
      <c r="R692" s="152"/>
      <c r="S692" s="152"/>
      <c r="T692" s="152"/>
      <c r="U692" s="152"/>
      <c r="V692" s="152"/>
      <c r="W692" s="152"/>
      <c r="X692" s="152"/>
      <c r="Y692" s="152"/>
      <c r="Z692" s="152"/>
      <c r="AA692" s="152"/>
      <c r="AB692" s="152"/>
      <c r="AC692" s="152"/>
      <c r="AD692" s="152"/>
    </row>
    <row r="693" spans="18:30" ht="15">
      <c r="R693" s="152"/>
      <c r="S693" s="152"/>
      <c r="T693" s="152"/>
      <c r="U693" s="152"/>
      <c r="V693" s="152"/>
      <c r="W693" s="152"/>
      <c r="X693" s="152"/>
      <c r="Y693" s="152"/>
      <c r="Z693" s="152"/>
      <c r="AA693" s="152"/>
      <c r="AB693" s="152"/>
      <c r="AC693" s="152"/>
      <c r="AD693" s="152"/>
    </row>
    <row r="694" spans="18:30" ht="15">
      <c r="R694" s="152"/>
      <c r="S694" s="152"/>
      <c r="T694" s="152"/>
      <c r="U694" s="152"/>
      <c r="V694" s="152"/>
      <c r="W694" s="152"/>
      <c r="X694" s="152"/>
      <c r="Y694" s="152"/>
      <c r="Z694" s="152"/>
      <c r="AA694" s="152"/>
      <c r="AB694" s="152"/>
      <c r="AC694" s="152"/>
      <c r="AD694" s="152"/>
    </row>
    <row r="695" spans="18:30" ht="15">
      <c r="R695" s="152"/>
      <c r="S695" s="152"/>
      <c r="T695" s="152"/>
      <c r="U695" s="152"/>
      <c r="V695" s="152"/>
      <c r="W695" s="152"/>
      <c r="X695" s="152"/>
      <c r="Y695" s="152"/>
      <c r="Z695" s="152"/>
      <c r="AA695" s="152"/>
      <c r="AB695" s="152"/>
      <c r="AC695" s="152"/>
      <c r="AD695" s="152"/>
    </row>
    <row r="696" spans="18:30" ht="15">
      <c r="R696" s="152"/>
      <c r="S696" s="152"/>
      <c r="T696" s="152"/>
      <c r="U696" s="152"/>
      <c r="V696" s="152"/>
      <c r="W696" s="152"/>
      <c r="X696" s="152"/>
      <c r="Y696" s="152"/>
      <c r="Z696" s="152"/>
      <c r="AA696" s="152"/>
      <c r="AB696" s="152"/>
      <c r="AC696" s="152"/>
      <c r="AD696" s="152"/>
    </row>
    <row r="697" spans="18:30" ht="15">
      <c r="R697" s="152"/>
      <c r="S697" s="152"/>
      <c r="T697" s="152"/>
      <c r="U697" s="152"/>
      <c r="V697" s="152"/>
      <c r="W697" s="152"/>
      <c r="X697" s="152"/>
      <c r="Y697" s="152"/>
      <c r="Z697" s="152"/>
      <c r="AA697" s="152"/>
      <c r="AB697" s="152"/>
      <c r="AC697" s="152"/>
      <c r="AD697" s="152"/>
    </row>
    <row r="698" spans="18:30" ht="15">
      <c r="R698" s="152"/>
      <c r="S698" s="152"/>
      <c r="T698" s="152"/>
      <c r="U698" s="152"/>
      <c r="V698" s="152"/>
      <c r="W698" s="152"/>
      <c r="X698" s="152"/>
      <c r="Y698" s="152"/>
      <c r="Z698" s="152"/>
      <c r="AA698" s="152"/>
      <c r="AB698" s="152"/>
      <c r="AC698" s="152"/>
      <c r="AD698" s="152"/>
    </row>
    <row r="699" spans="18:30" ht="15">
      <c r="R699" s="152"/>
      <c r="S699" s="152"/>
      <c r="T699" s="152"/>
      <c r="U699" s="152"/>
      <c r="V699" s="152"/>
      <c r="W699" s="152"/>
      <c r="X699" s="152"/>
      <c r="Y699" s="152"/>
      <c r="Z699" s="152"/>
      <c r="AA699" s="152"/>
      <c r="AB699" s="152"/>
      <c r="AC699" s="152"/>
      <c r="AD699" s="152"/>
    </row>
    <row r="700" spans="18:30" ht="15">
      <c r="R700" s="152"/>
      <c r="S700" s="152"/>
      <c r="T700" s="152"/>
      <c r="U700" s="152"/>
      <c r="V700" s="152"/>
      <c r="W700" s="152"/>
      <c r="X700" s="152"/>
      <c r="Y700" s="152"/>
      <c r="Z700" s="152"/>
      <c r="AA700" s="152"/>
      <c r="AB700" s="152"/>
      <c r="AC700" s="152"/>
      <c r="AD700" s="152"/>
    </row>
    <row r="701" spans="18:30" ht="15">
      <c r="R701" s="152"/>
      <c r="S701" s="152"/>
      <c r="T701" s="152"/>
      <c r="U701" s="152"/>
      <c r="V701" s="152"/>
      <c r="W701" s="152"/>
      <c r="X701" s="152"/>
      <c r="Y701" s="152"/>
      <c r="Z701" s="152"/>
      <c r="AA701" s="152"/>
      <c r="AB701" s="152"/>
      <c r="AC701" s="152"/>
      <c r="AD701" s="152"/>
    </row>
    <row r="702" spans="18:30" ht="15">
      <c r="R702" s="152"/>
      <c r="S702" s="152"/>
      <c r="T702" s="152"/>
      <c r="U702" s="152"/>
      <c r="V702" s="152"/>
      <c r="W702" s="152"/>
      <c r="X702" s="152"/>
      <c r="Y702" s="152"/>
      <c r="Z702" s="152"/>
      <c r="AA702" s="152"/>
      <c r="AB702" s="152"/>
      <c r="AC702" s="152"/>
      <c r="AD702" s="152"/>
    </row>
    <row r="703" spans="18:30" ht="15">
      <c r="R703" s="152"/>
      <c r="S703" s="152"/>
      <c r="T703" s="152"/>
      <c r="U703" s="152"/>
      <c r="V703" s="152"/>
      <c r="W703" s="152"/>
      <c r="X703" s="152"/>
      <c r="Y703" s="152"/>
      <c r="Z703" s="152"/>
      <c r="AA703" s="152"/>
      <c r="AB703" s="152"/>
      <c r="AC703" s="152"/>
      <c r="AD703" s="152"/>
    </row>
    <row r="704" spans="18:30" ht="15">
      <c r="R704" s="152"/>
      <c r="S704" s="152"/>
      <c r="T704" s="152"/>
      <c r="U704" s="152"/>
      <c r="V704" s="152"/>
      <c r="W704" s="152"/>
      <c r="X704" s="152"/>
      <c r="Y704" s="152"/>
      <c r="Z704" s="152"/>
      <c r="AA704" s="152"/>
      <c r="AB704" s="152"/>
      <c r="AC704" s="152"/>
      <c r="AD704" s="152"/>
    </row>
    <row r="705" spans="18:30" ht="15">
      <c r="R705" s="152"/>
      <c r="S705" s="152"/>
      <c r="T705" s="152"/>
      <c r="U705" s="152"/>
      <c r="V705" s="152"/>
      <c r="W705" s="152"/>
      <c r="X705" s="152"/>
      <c r="Y705" s="152"/>
      <c r="Z705" s="152"/>
      <c r="AA705" s="152"/>
      <c r="AB705" s="152"/>
      <c r="AC705" s="152"/>
      <c r="AD705" s="152"/>
    </row>
    <row r="706" spans="18:30" ht="15">
      <c r="R706" s="152"/>
      <c r="S706" s="152"/>
      <c r="T706" s="152"/>
      <c r="U706" s="152"/>
      <c r="V706" s="152"/>
      <c r="W706" s="152"/>
      <c r="X706" s="152"/>
      <c r="Y706" s="152"/>
      <c r="Z706" s="152"/>
      <c r="AA706" s="152"/>
      <c r="AB706" s="152"/>
      <c r="AC706" s="152"/>
      <c r="AD706" s="152"/>
    </row>
    <row r="707" spans="18:30" ht="15">
      <c r="R707" s="152"/>
      <c r="S707" s="152"/>
      <c r="T707" s="152"/>
      <c r="U707" s="152"/>
      <c r="V707" s="152"/>
      <c r="W707" s="152"/>
      <c r="X707" s="152"/>
      <c r="Y707" s="152"/>
      <c r="Z707" s="152"/>
      <c r="AA707" s="152"/>
      <c r="AB707" s="152"/>
      <c r="AC707" s="152"/>
      <c r="AD707" s="152"/>
    </row>
    <row r="708" spans="18:30" ht="15">
      <c r="R708" s="152"/>
      <c r="S708" s="152"/>
      <c r="T708" s="152"/>
      <c r="U708" s="152"/>
      <c r="V708" s="152"/>
      <c r="W708" s="152"/>
      <c r="X708" s="152"/>
      <c r="Y708" s="152"/>
      <c r="Z708" s="152"/>
      <c r="AA708" s="152"/>
      <c r="AB708" s="152"/>
      <c r="AC708" s="152"/>
      <c r="AD708" s="152"/>
    </row>
    <row r="709" spans="18:30" ht="15">
      <c r="R709" s="152"/>
      <c r="S709" s="152"/>
      <c r="T709" s="152"/>
      <c r="U709" s="152"/>
      <c r="V709" s="152"/>
      <c r="W709" s="152"/>
      <c r="X709" s="152"/>
      <c r="Y709" s="152"/>
      <c r="Z709" s="152"/>
      <c r="AA709" s="152"/>
      <c r="AB709" s="152"/>
      <c r="AC709" s="152"/>
      <c r="AD709" s="152"/>
    </row>
    <row r="710" spans="18:30" ht="15">
      <c r="R710" s="152"/>
      <c r="S710" s="152"/>
      <c r="T710" s="152"/>
      <c r="U710" s="152"/>
      <c r="V710" s="152"/>
      <c r="W710" s="152"/>
      <c r="X710" s="152"/>
      <c r="Y710" s="152"/>
      <c r="Z710" s="152"/>
      <c r="AA710" s="152"/>
      <c r="AB710" s="152"/>
      <c r="AC710" s="152"/>
      <c r="AD710" s="152"/>
    </row>
    <row r="711" spans="18:30" ht="15">
      <c r="R711" s="152"/>
      <c r="S711" s="152"/>
      <c r="T711" s="152"/>
      <c r="U711" s="152"/>
      <c r="V711" s="152"/>
      <c r="W711" s="152"/>
      <c r="X711" s="152"/>
      <c r="Y711" s="152"/>
      <c r="Z711" s="152"/>
      <c r="AA711" s="152"/>
      <c r="AB711" s="152"/>
      <c r="AC711" s="152"/>
      <c r="AD711" s="152"/>
    </row>
    <row r="712" spans="18:30" ht="15">
      <c r="R712" s="152"/>
      <c r="S712" s="152"/>
      <c r="T712" s="152"/>
      <c r="U712" s="152"/>
      <c r="V712" s="152"/>
      <c r="W712" s="152"/>
      <c r="X712" s="152"/>
      <c r="Y712" s="152"/>
      <c r="Z712" s="152"/>
      <c r="AA712" s="152"/>
      <c r="AB712" s="152"/>
      <c r="AC712" s="152"/>
      <c r="AD712" s="152"/>
    </row>
    <row r="713" spans="18:30" ht="15">
      <c r="R713" s="152"/>
      <c r="S713" s="152"/>
      <c r="T713" s="152"/>
      <c r="U713" s="152"/>
      <c r="V713" s="152"/>
      <c r="W713" s="152"/>
      <c r="X713" s="152"/>
      <c r="Y713" s="152"/>
      <c r="Z713" s="152"/>
      <c r="AA713" s="152"/>
      <c r="AB713" s="152"/>
      <c r="AC713" s="152"/>
      <c r="AD713" s="152"/>
    </row>
    <row r="714" spans="18:30" ht="15">
      <c r="R714" s="152"/>
      <c r="S714" s="152"/>
      <c r="T714" s="152"/>
      <c r="U714" s="152"/>
      <c r="V714" s="152"/>
      <c r="W714" s="152"/>
      <c r="X714" s="152"/>
      <c r="Y714" s="152"/>
      <c r="Z714" s="152"/>
      <c r="AA714" s="152"/>
      <c r="AB714" s="152"/>
      <c r="AC714" s="152"/>
      <c r="AD714" s="152"/>
    </row>
    <row r="715" spans="18:30" ht="15">
      <c r="R715" s="152"/>
      <c r="S715" s="152"/>
      <c r="T715" s="152"/>
      <c r="U715" s="152"/>
      <c r="V715" s="152"/>
      <c r="W715" s="152"/>
      <c r="X715" s="152"/>
      <c r="Y715" s="152"/>
      <c r="Z715" s="152"/>
      <c r="AA715" s="152"/>
      <c r="AB715" s="152"/>
      <c r="AC715" s="152"/>
      <c r="AD715" s="152"/>
    </row>
    <row r="716" spans="18:30" ht="15">
      <c r="R716" s="152"/>
      <c r="S716" s="152"/>
      <c r="T716" s="152"/>
      <c r="U716" s="152"/>
      <c r="V716" s="152"/>
      <c r="W716" s="152"/>
      <c r="X716" s="152"/>
      <c r="Y716" s="152"/>
      <c r="Z716" s="152"/>
      <c r="AA716" s="152"/>
      <c r="AB716" s="152"/>
      <c r="AC716" s="152"/>
      <c r="AD716" s="152"/>
    </row>
    <row r="717" spans="18:30" ht="15">
      <c r="R717" s="152"/>
      <c r="S717" s="152"/>
      <c r="T717" s="152"/>
      <c r="U717" s="152"/>
      <c r="V717" s="152"/>
      <c r="W717" s="152"/>
      <c r="X717" s="152"/>
      <c r="Y717" s="152"/>
      <c r="Z717" s="152"/>
      <c r="AA717" s="152"/>
      <c r="AB717" s="152"/>
      <c r="AC717" s="152"/>
      <c r="AD717" s="152"/>
    </row>
    <row r="718" spans="18:30" ht="15">
      <c r="R718" s="152"/>
      <c r="S718" s="152"/>
      <c r="T718" s="152"/>
      <c r="U718" s="152"/>
      <c r="V718" s="152"/>
      <c r="W718" s="152"/>
      <c r="X718" s="152"/>
      <c r="Y718" s="152"/>
      <c r="Z718" s="152"/>
      <c r="AA718" s="152"/>
      <c r="AB718" s="152"/>
      <c r="AC718" s="152"/>
      <c r="AD718" s="152"/>
    </row>
    <row r="719" spans="18:30" ht="15">
      <c r="R719" s="152"/>
      <c r="S719" s="152"/>
      <c r="T719" s="152"/>
      <c r="U719" s="152"/>
      <c r="V719" s="152"/>
      <c r="W719" s="152"/>
      <c r="X719" s="152"/>
      <c r="Y719" s="152"/>
      <c r="Z719" s="152"/>
      <c r="AA719" s="152"/>
      <c r="AB719" s="152"/>
      <c r="AC719" s="152"/>
      <c r="AD719" s="152"/>
    </row>
    <row r="720" spans="18:30" ht="15">
      <c r="R720" s="152"/>
      <c r="S720" s="152"/>
      <c r="T720" s="152"/>
      <c r="U720" s="152"/>
      <c r="V720" s="152"/>
      <c r="W720" s="152"/>
      <c r="X720" s="152"/>
      <c r="Y720" s="152"/>
      <c r="Z720" s="152"/>
      <c r="AA720" s="152"/>
      <c r="AB720" s="152"/>
      <c r="AC720" s="152"/>
      <c r="AD720" s="152"/>
    </row>
    <row r="721" spans="18:30" ht="15">
      <c r="R721" s="152"/>
      <c r="S721" s="152"/>
      <c r="T721" s="152"/>
      <c r="U721" s="152"/>
      <c r="V721" s="152"/>
      <c r="W721" s="152"/>
      <c r="X721" s="152"/>
      <c r="Y721" s="152"/>
      <c r="Z721" s="152"/>
      <c r="AA721" s="152"/>
      <c r="AB721" s="152"/>
      <c r="AC721" s="152"/>
      <c r="AD721" s="152"/>
    </row>
    <row r="722" spans="18:30" ht="15">
      <c r="R722" s="152"/>
      <c r="S722" s="152"/>
      <c r="T722" s="152"/>
      <c r="U722" s="152"/>
      <c r="V722" s="152"/>
      <c r="W722" s="152"/>
      <c r="X722" s="152"/>
      <c r="Y722" s="152"/>
      <c r="Z722" s="152"/>
      <c r="AA722" s="152"/>
      <c r="AB722" s="152"/>
      <c r="AC722" s="152"/>
      <c r="AD722" s="152"/>
    </row>
    <row r="723" spans="18:30" ht="15">
      <c r="R723" s="152"/>
      <c r="S723" s="152"/>
      <c r="T723" s="152"/>
      <c r="U723" s="152"/>
      <c r="V723" s="152"/>
      <c r="W723" s="152"/>
      <c r="X723" s="152"/>
      <c r="Y723" s="152"/>
      <c r="Z723" s="152"/>
      <c r="AA723" s="152"/>
      <c r="AB723" s="152"/>
      <c r="AC723" s="152"/>
      <c r="AD723" s="152"/>
    </row>
    <row r="724" spans="18:30" ht="15">
      <c r="R724" s="152"/>
      <c r="S724" s="152"/>
      <c r="T724" s="152"/>
      <c r="U724" s="152"/>
      <c r="V724" s="152"/>
      <c r="W724" s="152"/>
      <c r="X724" s="152"/>
      <c r="Y724" s="152"/>
      <c r="Z724" s="152"/>
      <c r="AA724" s="152"/>
      <c r="AB724" s="152"/>
      <c r="AC724" s="152"/>
      <c r="AD724" s="152"/>
    </row>
    <row r="725" spans="18:30" ht="15">
      <c r="R725" s="152"/>
      <c r="S725" s="152"/>
      <c r="T725" s="152"/>
      <c r="U725" s="152"/>
      <c r="V725" s="152"/>
      <c r="W725" s="152"/>
      <c r="X725" s="152"/>
      <c r="Y725" s="152"/>
      <c r="Z725" s="152"/>
      <c r="AA725" s="152"/>
      <c r="AB725" s="152"/>
      <c r="AC725" s="152"/>
      <c r="AD725" s="152"/>
    </row>
    <row r="726" spans="18:30" ht="15">
      <c r="R726" s="152"/>
      <c r="S726" s="152"/>
      <c r="T726" s="152"/>
      <c r="U726" s="152"/>
      <c r="V726" s="152"/>
      <c r="W726" s="152"/>
      <c r="X726" s="152"/>
      <c r="Y726" s="152"/>
      <c r="Z726" s="152"/>
      <c r="AA726" s="152"/>
      <c r="AB726" s="152"/>
      <c r="AC726" s="152"/>
      <c r="AD726" s="152"/>
    </row>
    <row r="727" spans="18:30" ht="15">
      <c r="R727" s="152"/>
      <c r="S727" s="152"/>
      <c r="T727" s="152"/>
      <c r="U727" s="152"/>
      <c r="V727" s="152"/>
      <c r="W727" s="152"/>
      <c r="X727" s="152"/>
      <c r="Y727" s="152"/>
      <c r="Z727" s="152"/>
      <c r="AA727" s="152"/>
      <c r="AB727" s="152"/>
      <c r="AC727" s="152"/>
      <c r="AD727" s="152"/>
    </row>
    <row r="728" spans="18:30" ht="15">
      <c r="R728" s="152"/>
      <c r="S728" s="152"/>
      <c r="T728" s="152"/>
      <c r="U728" s="152"/>
      <c r="V728" s="152"/>
      <c r="W728" s="152"/>
      <c r="X728" s="152"/>
      <c r="Y728" s="152"/>
      <c r="Z728" s="152"/>
      <c r="AA728" s="152"/>
      <c r="AB728" s="152"/>
      <c r="AC728" s="152"/>
      <c r="AD728" s="152"/>
    </row>
    <row r="729" spans="18:30" ht="15">
      <c r="R729" s="152"/>
      <c r="S729" s="152"/>
      <c r="T729" s="152"/>
      <c r="U729" s="152"/>
      <c r="V729" s="152"/>
      <c r="W729" s="152"/>
      <c r="X729" s="152"/>
      <c r="Y729" s="152"/>
      <c r="Z729" s="152"/>
      <c r="AA729" s="152"/>
      <c r="AB729" s="152"/>
      <c r="AC729" s="152"/>
      <c r="AD729" s="152"/>
    </row>
    <row r="730" spans="18:30" ht="15">
      <c r="R730" s="152"/>
      <c r="S730" s="152"/>
      <c r="T730" s="152"/>
      <c r="U730" s="152"/>
      <c r="V730" s="152"/>
      <c r="W730" s="152"/>
      <c r="X730" s="152"/>
      <c r="Y730" s="152"/>
      <c r="Z730" s="152"/>
      <c r="AA730" s="152"/>
      <c r="AB730" s="152"/>
      <c r="AC730" s="152"/>
      <c r="AD730" s="152"/>
    </row>
    <row r="731" spans="18:30" ht="15">
      <c r="R731" s="152"/>
      <c r="S731" s="152"/>
      <c r="T731" s="152"/>
      <c r="U731" s="152"/>
      <c r="V731" s="152"/>
      <c r="W731" s="152"/>
      <c r="X731" s="152"/>
      <c r="Y731" s="152"/>
      <c r="Z731" s="152"/>
      <c r="AA731" s="152"/>
      <c r="AB731" s="152"/>
      <c r="AC731" s="152"/>
      <c r="AD731" s="152"/>
    </row>
    <row r="732" spans="18:30" ht="15">
      <c r="R732" s="152"/>
      <c r="S732" s="152"/>
      <c r="T732" s="152"/>
      <c r="U732" s="152"/>
      <c r="V732" s="152"/>
      <c r="W732" s="152"/>
      <c r="X732" s="152"/>
      <c r="Y732" s="152"/>
      <c r="Z732" s="152"/>
      <c r="AA732" s="152"/>
      <c r="AB732" s="152"/>
      <c r="AC732" s="152"/>
      <c r="AD732" s="152"/>
    </row>
    <row r="733" spans="18:30" ht="15">
      <c r="R733" s="152"/>
      <c r="S733" s="152"/>
      <c r="T733" s="152"/>
      <c r="U733" s="152"/>
      <c r="V733" s="152"/>
      <c r="W733" s="152"/>
      <c r="X733" s="152"/>
      <c r="Y733" s="152"/>
      <c r="Z733" s="152"/>
      <c r="AA733" s="152"/>
      <c r="AB733" s="152"/>
      <c r="AC733" s="152"/>
      <c r="AD733" s="152"/>
    </row>
    <row r="734" spans="18:30" ht="15">
      <c r="R734" s="152"/>
      <c r="S734" s="152"/>
      <c r="T734" s="152"/>
      <c r="U734" s="152"/>
      <c r="V734" s="152"/>
      <c r="W734" s="152"/>
      <c r="X734" s="152"/>
      <c r="Y734" s="152"/>
      <c r="Z734" s="152"/>
      <c r="AA734" s="152"/>
      <c r="AB734" s="152"/>
      <c r="AC734" s="152"/>
      <c r="AD734" s="152"/>
    </row>
    <row r="735" spans="18:30" ht="15">
      <c r="R735" s="152"/>
      <c r="S735" s="152"/>
      <c r="T735" s="152"/>
      <c r="U735" s="152"/>
      <c r="V735" s="152"/>
      <c r="W735" s="152"/>
      <c r="X735" s="152"/>
      <c r="Y735" s="152"/>
      <c r="Z735" s="152"/>
      <c r="AA735" s="152"/>
      <c r="AB735" s="152"/>
      <c r="AC735" s="152"/>
      <c r="AD735" s="152"/>
    </row>
    <row r="736" spans="18:30" ht="15">
      <c r="R736" s="152"/>
      <c r="S736" s="152"/>
      <c r="T736" s="152"/>
      <c r="U736" s="152"/>
      <c r="V736" s="152"/>
      <c r="W736" s="152"/>
      <c r="X736" s="152"/>
      <c r="Y736" s="152"/>
      <c r="Z736" s="152"/>
      <c r="AA736" s="152"/>
      <c r="AB736" s="152"/>
      <c r="AC736" s="152"/>
      <c r="AD736" s="152"/>
    </row>
    <row r="737" spans="18:30" ht="15">
      <c r="R737" s="152"/>
      <c r="S737" s="152"/>
      <c r="T737" s="152"/>
      <c r="U737" s="152"/>
      <c r="V737" s="152"/>
      <c r="W737" s="152"/>
      <c r="X737" s="152"/>
      <c r="Y737" s="152"/>
      <c r="Z737" s="152"/>
      <c r="AA737" s="152"/>
      <c r="AB737" s="152"/>
      <c r="AC737" s="152"/>
      <c r="AD737" s="152"/>
    </row>
    <row r="738" spans="18:30" ht="15">
      <c r="R738" s="152"/>
      <c r="S738" s="152"/>
      <c r="T738" s="152"/>
      <c r="U738" s="152"/>
      <c r="V738" s="152"/>
      <c r="W738" s="152"/>
      <c r="X738" s="152"/>
      <c r="Y738" s="152"/>
      <c r="Z738" s="152"/>
      <c r="AA738" s="152"/>
      <c r="AB738" s="152"/>
      <c r="AC738" s="152"/>
      <c r="AD738" s="152"/>
    </row>
    <row r="739" spans="18:30" ht="15">
      <c r="R739" s="152"/>
      <c r="S739" s="152"/>
      <c r="T739" s="152"/>
      <c r="U739" s="152"/>
      <c r="V739" s="152"/>
      <c r="W739" s="152"/>
      <c r="X739" s="152"/>
      <c r="Y739" s="152"/>
      <c r="Z739" s="152"/>
      <c r="AA739" s="152"/>
      <c r="AB739" s="152"/>
      <c r="AC739" s="152"/>
      <c r="AD739" s="152"/>
    </row>
    <row r="740" spans="18:30" ht="15">
      <c r="R740" s="152"/>
      <c r="S740" s="152"/>
      <c r="T740" s="152"/>
      <c r="U740" s="152"/>
      <c r="V740" s="152"/>
      <c r="W740" s="152"/>
      <c r="X740" s="152"/>
      <c r="Y740" s="152"/>
      <c r="Z740" s="152"/>
      <c r="AA740" s="152"/>
      <c r="AB740" s="152"/>
      <c r="AC740" s="152"/>
      <c r="AD740" s="152"/>
    </row>
    <row r="741" spans="18:30" ht="15">
      <c r="R741" s="152"/>
      <c r="S741" s="152"/>
      <c r="T741" s="152"/>
      <c r="U741" s="152"/>
      <c r="V741" s="152"/>
      <c r="W741" s="152"/>
      <c r="X741" s="152"/>
      <c r="Y741" s="152"/>
      <c r="Z741" s="152"/>
      <c r="AA741" s="152"/>
      <c r="AB741" s="152"/>
      <c r="AC741" s="152"/>
      <c r="AD741" s="152"/>
    </row>
    <row r="742" spans="18:30" ht="15">
      <c r="R742" s="152"/>
      <c r="S742" s="152"/>
      <c r="T742" s="152"/>
      <c r="U742" s="152"/>
      <c r="V742" s="152"/>
      <c r="W742" s="152"/>
      <c r="X742" s="152"/>
      <c r="Y742" s="152"/>
      <c r="Z742" s="152"/>
      <c r="AA742" s="152"/>
      <c r="AB742" s="152"/>
      <c r="AC742" s="152"/>
      <c r="AD742" s="152"/>
    </row>
    <row r="743" spans="18:30" ht="15">
      <c r="R743" s="152"/>
      <c r="S743" s="152"/>
      <c r="T743" s="152"/>
      <c r="U743" s="152"/>
      <c r="V743" s="152"/>
      <c r="W743" s="152"/>
      <c r="X743" s="152"/>
      <c r="Y743" s="152"/>
      <c r="Z743" s="152"/>
      <c r="AA743" s="152"/>
      <c r="AB743" s="152"/>
      <c r="AC743" s="152"/>
      <c r="AD743" s="152"/>
    </row>
    <row r="744" spans="18:30" ht="15">
      <c r="R744" s="152"/>
      <c r="S744" s="152"/>
      <c r="T744" s="152"/>
      <c r="U744" s="152"/>
      <c r="V744" s="152"/>
      <c r="W744" s="152"/>
      <c r="X744" s="152"/>
      <c r="Y744" s="152"/>
      <c r="Z744" s="152"/>
      <c r="AA744" s="152"/>
      <c r="AB744" s="152"/>
      <c r="AC744" s="152"/>
      <c r="AD744" s="152"/>
    </row>
    <row r="745" spans="18:30" ht="15">
      <c r="R745" s="152"/>
      <c r="S745" s="152"/>
      <c r="T745" s="152"/>
      <c r="U745" s="152"/>
      <c r="V745" s="152"/>
      <c r="W745" s="152"/>
      <c r="X745" s="152"/>
      <c r="Y745" s="152"/>
      <c r="Z745" s="152"/>
      <c r="AA745" s="152"/>
      <c r="AB745" s="152"/>
      <c r="AC745" s="152"/>
      <c r="AD745" s="152"/>
    </row>
    <row r="746" spans="18:30" ht="15">
      <c r="R746" s="152"/>
      <c r="S746" s="152"/>
      <c r="T746" s="152"/>
      <c r="U746" s="152"/>
      <c r="V746" s="152"/>
      <c r="W746" s="152"/>
      <c r="X746" s="152"/>
      <c r="Y746" s="152"/>
      <c r="Z746" s="152"/>
      <c r="AA746" s="152"/>
      <c r="AB746" s="152"/>
      <c r="AC746" s="152"/>
      <c r="AD746" s="152"/>
    </row>
    <row r="747" spans="18:30" ht="15">
      <c r="R747" s="152"/>
      <c r="S747" s="152"/>
      <c r="T747" s="152"/>
      <c r="U747" s="152"/>
      <c r="V747" s="152"/>
      <c r="W747" s="152"/>
      <c r="X747" s="152"/>
      <c r="Y747" s="152"/>
      <c r="Z747" s="152"/>
      <c r="AA747" s="152"/>
      <c r="AB747" s="152"/>
      <c r="AC747" s="152"/>
      <c r="AD747" s="152"/>
    </row>
    <row r="748" spans="18:30" ht="15">
      <c r="R748" s="152"/>
      <c r="S748" s="152"/>
      <c r="T748" s="152"/>
      <c r="U748" s="152"/>
      <c r="V748" s="152"/>
      <c r="W748" s="152"/>
      <c r="X748" s="152"/>
      <c r="Y748" s="152"/>
      <c r="Z748" s="152"/>
      <c r="AA748" s="152"/>
      <c r="AB748" s="152"/>
      <c r="AC748" s="152"/>
      <c r="AD748" s="152"/>
    </row>
    <row r="749" spans="18:30" ht="15">
      <c r="R749" s="152"/>
      <c r="S749" s="152"/>
      <c r="T749" s="152"/>
      <c r="U749" s="152"/>
      <c r="V749" s="152"/>
      <c r="W749" s="152"/>
      <c r="X749" s="152"/>
      <c r="Y749" s="152"/>
      <c r="Z749" s="152"/>
      <c r="AA749" s="152"/>
      <c r="AB749" s="152"/>
      <c r="AC749" s="152"/>
      <c r="AD749" s="152"/>
    </row>
    <row r="750" spans="18:30" ht="15">
      <c r="R750" s="152"/>
      <c r="S750" s="152"/>
      <c r="T750" s="152"/>
      <c r="U750" s="152"/>
      <c r="V750" s="152"/>
      <c r="W750" s="152"/>
      <c r="X750" s="152"/>
      <c r="Y750" s="152"/>
      <c r="Z750" s="152"/>
      <c r="AA750" s="152"/>
      <c r="AB750" s="152"/>
      <c r="AC750" s="152"/>
      <c r="AD750" s="152"/>
    </row>
    <row r="751" spans="18:30" ht="15">
      <c r="R751" s="152"/>
      <c r="S751" s="152"/>
      <c r="T751" s="152"/>
      <c r="U751" s="152"/>
      <c r="V751" s="152"/>
      <c r="W751" s="152"/>
      <c r="X751" s="152"/>
      <c r="Y751" s="152"/>
      <c r="Z751" s="152"/>
      <c r="AA751" s="152"/>
      <c r="AB751" s="152"/>
      <c r="AC751" s="152"/>
      <c r="AD751" s="152"/>
    </row>
    <row r="752" spans="18:30" ht="15">
      <c r="R752" s="152"/>
      <c r="S752" s="152"/>
      <c r="T752" s="152"/>
      <c r="U752" s="152"/>
      <c r="V752" s="152"/>
      <c r="W752" s="152"/>
      <c r="X752" s="152"/>
      <c r="Y752" s="152"/>
      <c r="Z752" s="152"/>
      <c r="AA752" s="152"/>
      <c r="AB752" s="152"/>
      <c r="AC752" s="152"/>
      <c r="AD752" s="152"/>
    </row>
    <row r="753" spans="18:30" ht="15">
      <c r="R753" s="152"/>
      <c r="S753" s="152"/>
      <c r="T753" s="152"/>
      <c r="U753" s="152"/>
      <c r="V753" s="152"/>
      <c r="W753" s="152"/>
      <c r="X753" s="152"/>
      <c r="Y753" s="152"/>
      <c r="Z753" s="152"/>
      <c r="AA753" s="152"/>
      <c r="AB753" s="152"/>
      <c r="AC753" s="152"/>
      <c r="AD753" s="152"/>
    </row>
    <row r="754" spans="18:30" ht="15">
      <c r="R754" s="152"/>
      <c r="S754" s="152"/>
      <c r="T754" s="152"/>
      <c r="U754" s="152"/>
      <c r="V754" s="152"/>
      <c r="W754" s="152"/>
      <c r="X754" s="152"/>
      <c r="Y754" s="152"/>
      <c r="Z754" s="152"/>
      <c r="AA754" s="152"/>
      <c r="AB754" s="152"/>
      <c r="AC754" s="152"/>
      <c r="AD754" s="152"/>
    </row>
    <row r="755" spans="18:30" ht="15">
      <c r="R755" s="152"/>
      <c r="S755" s="152"/>
      <c r="T755" s="152"/>
      <c r="U755" s="152"/>
      <c r="V755" s="152"/>
      <c r="W755" s="152"/>
      <c r="X755" s="152"/>
      <c r="Y755" s="152"/>
      <c r="Z755" s="152"/>
      <c r="AA755" s="152"/>
      <c r="AB755" s="152"/>
      <c r="AC755" s="152"/>
      <c r="AD755" s="152"/>
    </row>
    <row r="756" spans="18:30" ht="15">
      <c r="R756" s="152"/>
      <c r="S756" s="152"/>
      <c r="T756" s="152"/>
      <c r="U756" s="152"/>
      <c r="V756" s="152"/>
      <c r="W756" s="152"/>
      <c r="X756" s="152"/>
      <c r="Y756" s="152"/>
      <c r="Z756" s="152"/>
      <c r="AA756" s="152"/>
      <c r="AB756" s="152"/>
      <c r="AC756" s="152"/>
      <c r="AD756" s="152"/>
    </row>
    <row r="757" spans="18:30" ht="15">
      <c r="R757" s="152"/>
      <c r="S757" s="152"/>
      <c r="T757" s="152"/>
      <c r="U757" s="152"/>
      <c r="V757" s="152"/>
      <c r="W757" s="152"/>
      <c r="X757" s="152"/>
      <c r="Y757" s="152"/>
      <c r="Z757" s="152"/>
      <c r="AA757" s="152"/>
      <c r="AB757" s="152"/>
      <c r="AC757" s="152"/>
      <c r="AD757" s="152"/>
    </row>
    <row r="758" spans="18:30" ht="15">
      <c r="R758" s="152"/>
      <c r="S758" s="152"/>
      <c r="T758" s="152"/>
      <c r="U758" s="152"/>
      <c r="V758" s="152"/>
      <c r="W758" s="152"/>
      <c r="X758" s="152"/>
      <c r="Y758" s="152"/>
      <c r="Z758" s="152"/>
      <c r="AA758" s="152"/>
      <c r="AB758" s="152"/>
      <c r="AC758" s="152"/>
      <c r="AD758" s="152"/>
    </row>
    <row r="759" spans="18:30" ht="15">
      <c r="R759" s="152"/>
      <c r="S759" s="152"/>
      <c r="T759" s="152"/>
      <c r="U759" s="152"/>
      <c r="V759" s="152"/>
      <c r="W759" s="152"/>
      <c r="X759" s="152"/>
      <c r="Y759" s="152"/>
      <c r="Z759" s="152"/>
      <c r="AA759" s="152"/>
      <c r="AB759" s="152"/>
      <c r="AC759" s="152"/>
      <c r="AD759" s="152"/>
    </row>
    <row r="760" spans="18:30" ht="15">
      <c r="R760" s="152"/>
      <c r="S760" s="152"/>
      <c r="T760" s="152"/>
      <c r="U760" s="152"/>
      <c r="V760" s="152"/>
      <c r="W760" s="152"/>
      <c r="X760" s="152"/>
      <c r="Y760" s="152"/>
      <c r="Z760" s="152"/>
      <c r="AA760" s="152"/>
      <c r="AB760" s="152"/>
      <c r="AC760" s="152"/>
      <c r="AD760" s="152"/>
    </row>
    <row r="761" spans="18:30" ht="15">
      <c r="R761" s="152"/>
      <c r="S761" s="152"/>
      <c r="T761" s="152"/>
      <c r="U761" s="152"/>
      <c r="V761" s="152"/>
      <c r="W761" s="152"/>
      <c r="X761" s="152"/>
      <c r="Y761" s="152"/>
      <c r="Z761" s="152"/>
      <c r="AA761" s="152"/>
      <c r="AB761" s="152"/>
      <c r="AC761" s="152"/>
      <c r="AD761" s="152"/>
    </row>
    <row r="762" spans="18:30" ht="15">
      <c r="R762" s="152"/>
      <c r="S762" s="152"/>
      <c r="T762" s="152"/>
      <c r="U762" s="152"/>
      <c r="V762" s="152"/>
      <c r="W762" s="152"/>
      <c r="X762" s="152"/>
      <c r="Y762" s="152"/>
      <c r="Z762" s="152"/>
      <c r="AA762" s="152"/>
      <c r="AB762" s="152"/>
      <c r="AC762" s="152"/>
      <c r="AD762" s="152"/>
    </row>
    <row r="763" spans="18:30" ht="15">
      <c r="R763" s="152"/>
      <c r="S763" s="152"/>
      <c r="T763" s="152"/>
      <c r="U763" s="152"/>
      <c r="V763" s="152"/>
      <c r="W763" s="152"/>
      <c r="X763" s="152"/>
      <c r="Y763" s="152"/>
      <c r="Z763" s="152"/>
      <c r="AA763" s="152"/>
      <c r="AB763" s="152"/>
      <c r="AC763" s="152"/>
      <c r="AD763" s="152"/>
    </row>
    <row r="764" spans="18:30" ht="15">
      <c r="R764" s="152"/>
      <c r="S764" s="152"/>
      <c r="T764" s="152"/>
      <c r="U764" s="152"/>
      <c r="V764" s="152"/>
      <c r="W764" s="152"/>
      <c r="X764" s="152"/>
      <c r="Y764" s="152"/>
      <c r="Z764" s="152"/>
      <c r="AA764" s="152"/>
      <c r="AB764" s="152"/>
      <c r="AC764" s="152"/>
      <c r="AD764" s="152"/>
    </row>
    <row r="765" spans="18:30" ht="15">
      <c r="R765" s="152"/>
      <c r="S765" s="152"/>
      <c r="T765" s="152"/>
      <c r="U765" s="152"/>
      <c r="V765" s="152"/>
      <c r="W765" s="152"/>
      <c r="X765" s="152"/>
      <c r="Y765" s="152"/>
      <c r="Z765" s="152"/>
      <c r="AA765" s="152"/>
      <c r="AB765" s="152"/>
      <c r="AC765" s="152"/>
      <c r="AD765" s="152"/>
    </row>
    <row r="766" spans="18:30" ht="15">
      <c r="R766" s="152"/>
      <c r="S766" s="152"/>
      <c r="T766" s="152"/>
      <c r="U766" s="152"/>
      <c r="V766" s="152"/>
      <c r="W766" s="152"/>
      <c r="X766" s="152"/>
      <c r="Y766" s="152"/>
      <c r="Z766" s="152"/>
      <c r="AA766" s="152"/>
      <c r="AB766" s="152"/>
      <c r="AC766" s="152"/>
      <c r="AD766" s="152"/>
    </row>
    <row r="767" spans="18:30" ht="15">
      <c r="R767" s="152"/>
      <c r="S767" s="152"/>
      <c r="T767" s="152"/>
      <c r="U767" s="152"/>
      <c r="V767" s="152"/>
      <c r="W767" s="152"/>
      <c r="X767" s="152"/>
      <c r="Y767" s="152"/>
      <c r="Z767" s="152"/>
      <c r="AA767" s="152"/>
      <c r="AB767" s="152"/>
      <c r="AC767" s="152"/>
      <c r="AD767" s="152"/>
    </row>
    <row r="768" spans="18:30" ht="15">
      <c r="R768" s="152"/>
      <c r="S768" s="152"/>
      <c r="T768" s="152"/>
      <c r="U768" s="152"/>
      <c r="V768" s="152"/>
      <c r="W768" s="152"/>
      <c r="X768" s="152"/>
      <c r="Y768" s="152"/>
      <c r="Z768" s="152"/>
      <c r="AA768" s="152"/>
      <c r="AB768" s="152"/>
      <c r="AC768" s="152"/>
      <c r="AD768" s="152"/>
    </row>
    <row r="769" spans="18:30" ht="15">
      <c r="R769" s="152"/>
      <c r="S769" s="152"/>
      <c r="T769" s="152"/>
      <c r="U769" s="152"/>
      <c r="V769" s="152"/>
      <c r="W769" s="152"/>
      <c r="X769" s="152"/>
      <c r="Y769" s="152"/>
      <c r="Z769" s="152"/>
      <c r="AA769" s="152"/>
      <c r="AB769" s="152"/>
      <c r="AC769" s="152"/>
      <c r="AD769" s="152"/>
    </row>
    <row r="770" spans="18:30" ht="15">
      <c r="R770" s="152"/>
      <c r="S770" s="152"/>
      <c r="T770" s="152"/>
      <c r="U770" s="152"/>
      <c r="V770" s="152"/>
      <c r="W770" s="152"/>
      <c r="X770" s="152"/>
      <c r="Y770" s="152"/>
      <c r="Z770" s="152"/>
      <c r="AA770" s="152"/>
      <c r="AB770" s="152"/>
      <c r="AC770" s="152"/>
      <c r="AD770" s="152"/>
    </row>
    <row r="771" spans="18:30" ht="15">
      <c r="R771" s="152"/>
      <c r="S771" s="152"/>
      <c r="T771" s="152"/>
      <c r="U771" s="152"/>
      <c r="V771" s="152"/>
      <c r="W771" s="152"/>
      <c r="X771" s="152"/>
      <c r="Y771" s="152"/>
      <c r="Z771" s="152"/>
      <c r="AA771" s="152"/>
      <c r="AB771" s="152"/>
      <c r="AC771" s="152"/>
      <c r="AD771" s="152"/>
    </row>
    <row r="772" spans="18:30" ht="15">
      <c r="R772" s="152"/>
      <c r="S772" s="152"/>
      <c r="T772" s="152"/>
      <c r="U772" s="152"/>
      <c r="V772" s="152"/>
      <c r="W772" s="152"/>
      <c r="X772" s="152"/>
      <c r="Y772" s="152"/>
      <c r="Z772" s="152"/>
      <c r="AA772" s="152"/>
      <c r="AB772" s="152"/>
      <c r="AC772" s="152"/>
      <c r="AD772" s="152"/>
    </row>
    <row r="773" spans="18:30" ht="15">
      <c r="R773" s="152"/>
      <c r="S773" s="152"/>
      <c r="T773" s="152"/>
      <c r="U773" s="152"/>
      <c r="V773" s="152"/>
      <c r="W773" s="152"/>
      <c r="X773" s="152"/>
      <c r="Y773" s="152"/>
      <c r="Z773" s="152"/>
      <c r="AA773" s="152"/>
      <c r="AB773" s="152"/>
      <c r="AC773" s="152"/>
      <c r="AD773" s="152"/>
    </row>
    <row r="774" spans="18:30" ht="15">
      <c r="R774" s="152"/>
      <c r="S774" s="152"/>
      <c r="T774" s="152"/>
      <c r="U774" s="152"/>
      <c r="V774" s="152"/>
      <c r="W774" s="152"/>
      <c r="X774" s="152"/>
      <c r="Y774" s="152"/>
      <c r="Z774" s="152"/>
      <c r="AA774" s="152"/>
      <c r="AB774" s="152"/>
      <c r="AC774" s="152"/>
      <c r="AD774" s="152"/>
    </row>
    <row r="775" spans="18:30" ht="15">
      <c r="R775" s="152"/>
      <c r="S775" s="152"/>
      <c r="T775" s="152"/>
      <c r="U775" s="152"/>
      <c r="V775" s="152"/>
      <c r="W775" s="152"/>
      <c r="X775" s="152"/>
      <c r="Y775" s="152"/>
      <c r="Z775" s="152"/>
      <c r="AA775" s="152"/>
      <c r="AB775" s="152"/>
      <c r="AC775" s="152"/>
      <c r="AD775" s="152"/>
    </row>
    <row r="776" spans="18:30" ht="15">
      <c r="R776" s="152"/>
      <c r="S776" s="152"/>
      <c r="T776" s="152"/>
      <c r="U776" s="152"/>
      <c r="V776" s="152"/>
      <c r="W776" s="152"/>
      <c r="X776" s="152"/>
      <c r="Y776" s="152"/>
      <c r="Z776" s="152"/>
      <c r="AA776" s="152"/>
      <c r="AB776" s="152"/>
      <c r="AC776" s="152"/>
      <c r="AD776" s="152"/>
    </row>
    <row r="777" spans="18:30" ht="15">
      <c r="R777" s="152"/>
      <c r="S777" s="152"/>
      <c r="T777" s="152"/>
      <c r="U777" s="152"/>
      <c r="V777" s="152"/>
      <c r="W777" s="152"/>
      <c r="X777" s="152"/>
      <c r="Y777" s="152"/>
      <c r="Z777" s="152"/>
      <c r="AA777" s="152"/>
      <c r="AB777" s="152"/>
      <c r="AC777" s="152"/>
      <c r="AD777" s="152"/>
    </row>
    <row r="778" spans="18:30" ht="15">
      <c r="R778" s="152"/>
      <c r="S778" s="152"/>
      <c r="T778" s="152"/>
      <c r="U778" s="152"/>
      <c r="V778" s="152"/>
      <c r="W778" s="152"/>
      <c r="X778" s="152"/>
      <c r="Y778" s="152"/>
      <c r="Z778" s="152"/>
      <c r="AA778" s="152"/>
      <c r="AB778" s="152"/>
      <c r="AC778" s="152"/>
      <c r="AD778" s="152"/>
    </row>
    <row r="779" spans="18:30" ht="15">
      <c r="R779" s="152"/>
      <c r="S779" s="152"/>
      <c r="T779" s="152"/>
      <c r="U779" s="152"/>
      <c r="V779" s="152"/>
      <c r="W779" s="152"/>
      <c r="X779" s="152"/>
      <c r="Y779" s="152"/>
      <c r="Z779" s="152"/>
      <c r="AA779" s="152"/>
      <c r="AB779" s="152"/>
      <c r="AC779" s="152"/>
      <c r="AD779" s="152"/>
    </row>
    <row r="780" spans="18:30" ht="15">
      <c r="R780" s="152"/>
      <c r="S780" s="152"/>
      <c r="T780" s="152"/>
      <c r="U780" s="152"/>
      <c r="V780" s="152"/>
      <c r="W780" s="152"/>
      <c r="X780" s="152"/>
      <c r="Y780" s="152"/>
      <c r="Z780" s="152"/>
      <c r="AA780" s="152"/>
      <c r="AB780" s="152"/>
      <c r="AC780" s="152"/>
      <c r="AD780" s="152"/>
    </row>
    <row r="781" spans="18:30" ht="15">
      <c r="R781" s="152"/>
      <c r="S781" s="152"/>
      <c r="T781" s="152"/>
      <c r="U781" s="152"/>
      <c r="V781" s="152"/>
      <c r="W781" s="152"/>
      <c r="X781" s="152"/>
      <c r="Y781" s="152"/>
      <c r="Z781" s="152"/>
      <c r="AA781" s="152"/>
      <c r="AB781" s="152"/>
      <c r="AC781" s="152"/>
      <c r="AD781" s="152"/>
    </row>
    <row r="782" spans="18:30" ht="15">
      <c r="R782" s="152"/>
      <c r="S782" s="152"/>
      <c r="T782" s="152"/>
      <c r="U782" s="152"/>
      <c r="V782" s="152"/>
      <c r="W782" s="152"/>
      <c r="X782" s="152"/>
      <c r="Y782" s="152"/>
      <c r="Z782" s="152"/>
      <c r="AA782" s="152"/>
      <c r="AB782" s="152"/>
      <c r="AC782" s="152"/>
      <c r="AD782" s="152"/>
    </row>
    <row r="783" spans="18:30" ht="15">
      <c r="R783" s="152"/>
      <c r="S783" s="152"/>
      <c r="T783" s="152"/>
      <c r="U783" s="152"/>
      <c r="V783" s="152"/>
      <c r="W783" s="152"/>
      <c r="X783" s="152"/>
      <c r="Y783" s="152"/>
      <c r="Z783" s="152"/>
      <c r="AA783" s="152"/>
      <c r="AB783" s="152"/>
      <c r="AC783" s="152"/>
      <c r="AD783" s="152"/>
    </row>
    <row r="784" spans="18:30" ht="15">
      <c r="R784" s="152"/>
      <c r="S784" s="152"/>
      <c r="T784" s="152"/>
      <c r="U784" s="152"/>
      <c r="V784" s="152"/>
      <c r="W784" s="152"/>
      <c r="X784" s="152"/>
      <c r="Y784" s="152"/>
      <c r="Z784" s="152"/>
      <c r="AA784" s="152"/>
      <c r="AB784" s="152"/>
      <c r="AC784" s="152"/>
      <c r="AD784" s="152"/>
    </row>
    <row r="785" spans="18:30" ht="15">
      <c r="R785" s="152"/>
      <c r="S785" s="152"/>
      <c r="T785" s="152"/>
      <c r="U785" s="152"/>
      <c r="V785" s="152"/>
      <c r="W785" s="152"/>
      <c r="X785" s="152"/>
      <c r="Y785" s="152"/>
      <c r="Z785" s="152"/>
      <c r="AA785" s="152"/>
      <c r="AB785" s="152"/>
      <c r="AC785" s="152"/>
      <c r="AD785" s="152"/>
    </row>
    <row r="786" spans="18:30" ht="15">
      <c r="R786" s="152"/>
      <c r="S786" s="152"/>
      <c r="T786" s="152"/>
      <c r="U786" s="152"/>
      <c r="V786" s="152"/>
      <c r="W786" s="152"/>
      <c r="X786" s="152"/>
      <c r="Y786" s="152"/>
      <c r="Z786" s="152"/>
      <c r="AA786" s="152"/>
      <c r="AB786" s="152"/>
      <c r="AC786" s="152"/>
      <c r="AD786" s="152"/>
    </row>
    <row r="787" spans="18:30" ht="15">
      <c r="R787" s="152"/>
      <c r="S787" s="152"/>
      <c r="T787" s="152"/>
      <c r="U787" s="152"/>
      <c r="V787" s="152"/>
      <c r="W787" s="152"/>
      <c r="X787" s="152"/>
      <c r="Y787" s="152"/>
      <c r="Z787" s="152"/>
      <c r="AA787" s="152"/>
      <c r="AB787" s="152"/>
      <c r="AC787" s="152"/>
      <c r="AD787" s="152"/>
    </row>
    <row r="788" spans="18:30" ht="15">
      <c r="R788" s="152"/>
      <c r="S788" s="152"/>
      <c r="T788" s="152"/>
      <c r="U788" s="152"/>
      <c r="V788" s="152"/>
      <c r="W788" s="152"/>
      <c r="X788" s="152"/>
      <c r="Y788" s="152"/>
      <c r="Z788" s="152"/>
      <c r="AA788" s="152"/>
      <c r="AB788" s="152"/>
      <c r="AC788" s="152"/>
      <c r="AD788" s="152"/>
    </row>
    <row r="789" spans="18:30" ht="15">
      <c r="R789" s="152"/>
      <c r="S789" s="152"/>
      <c r="T789" s="152"/>
      <c r="U789" s="152"/>
      <c r="V789" s="152"/>
      <c r="W789" s="152"/>
      <c r="X789" s="152"/>
      <c r="Y789" s="152"/>
      <c r="Z789" s="152"/>
      <c r="AA789" s="152"/>
      <c r="AB789" s="152"/>
      <c r="AC789" s="152"/>
      <c r="AD789" s="152"/>
    </row>
    <row r="790" spans="18:30" ht="15">
      <c r="R790" s="152"/>
      <c r="S790" s="152"/>
      <c r="T790" s="152"/>
      <c r="U790" s="152"/>
      <c r="V790" s="152"/>
      <c r="W790" s="152"/>
      <c r="X790" s="152"/>
      <c r="Y790" s="152"/>
      <c r="Z790" s="152"/>
      <c r="AA790" s="152"/>
      <c r="AB790" s="152"/>
      <c r="AC790" s="152"/>
      <c r="AD790" s="152"/>
    </row>
    <row r="791" spans="18:30" ht="15">
      <c r="R791" s="152"/>
      <c r="S791" s="152"/>
      <c r="T791" s="152"/>
      <c r="U791" s="152"/>
      <c r="V791" s="152"/>
      <c r="W791" s="152"/>
      <c r="X791" s="152"/>
      <c r="Y791" s="152"/>
      <c r="Z791" s="152"/>
      <c r="AA791" s="152"/>
      <c r="AB791" s="152"/>
      <c r="AC791" s="152"/>
      <c r="AD791" s="152"/>
    </row>
    <row r="792" spans="18:30" ht="15">
      <c r="R792" s="152"/>
      <c r="S792" s="152"/>
      <c r="T792" s="152"/>
      <c r="U792" s="152"/>
      <c r="V792" s="152"/>
      <c r="W792" s="152"/>
      <c r="X792" s="152"/>
      <c r="Y792" s="152"/>
      <c r="Z792" s="152"/>
      <c r="AA792" s="152"/>
      <c r="AB792" s="152"/>
      <c r="AC792" s="152"/>
      <c r="AD792" s="152"/>
    </row>
    <row r="793" spans="18:30" ht="15">
      <c r="R793" s="152"/>
      <c r="S793" s="152"/>
      <c r="T793" s="152"/>
      <c r="U793" s="152"/>
      <c r="V793" s="152"/>
      <c r="W793" s="152"/>
      <c r="X793" s="152"/>
      <c r="Y793" s="152"/>
      <c r="Z793" s="152"/>
      <c r="AA793" s="152"/>
      <c r="AB793" s="152"/>
      <c r="AC793" s="152"/>
      <c r="AD793" s="152"/>
    </row>
    <row r="794" spans="18:30" ht="15">
      <c r="R794" s="152"/>
      <c r="S794" s="152"/>
      <c r="T794" s="152"/>
      <c r="U794" s="152"/>
      <c r="V794" s="152"/>
      <c r="W794" s="152"/>
      <c r="X794" s="152"/>
      <c r="Y794" s="152"/>
      <c r="Z794" s="152"/>
      <c r="AA794" s="152"/>
      <c r="AB794" s="152"/>
      <c r="AC794" s="152"/>
      <c r="AD794" s="152"/>
    </row>
    <row r="795" spans="18:30" ht="15">
      <c r="R795" s="152"/>
      <c r="S795" s="152"/>
      <c r="T795" s="152"/>
      <c r="U795" s="152"/>
      <c r="V795" s="152"/>
      <c r="W795" s="152"/>
      <c r="X795" s="152"/>
      <c r="Y795" s="152"/>
      <c r="Z795" s="152"/>
      <c r="AA795" s="152"/>
      <c r="AB795" s="152"/>
      <c r="AC795" s="152"/>
      <c r="AD795" s="152"/>
    </row>
    <row r="796" spans="18:30" ht="15">
      <c r="R796" s="152"/>
      <c r="S796" s="152"/>
      <c r="T796" s="152"/>
      <c r="U796" s="152"/>
      <c r="V796" s="152"/>
      <c r="W796" s="152"/>
      <c r="X796" s="152"/>
      <c r="Y796" s="152"/>
      <c r="Z796" s="152"/>
      <c r="AA796" s="152"/>
      <c r="AB796" s="152"/>
      <c r="AC796" s="152"/>
      <c r="AD796" s="152"/>
    </row>
    <row r="797" spans="18:30" ht="15">
      <c r="R797" s="152"/>
      <c r="S797" s="152"/>
      <c r="T797" s="152"/>
      <c r="U797" s="152"/>
      <c r="V797" s="152"/>
      <c r="W797" s="152"/>
      <c r="X797" s="152"/>
      <c r="Y797" s="152"/>
      <c r="Z797" s="152"/>
      <c r="AA797" s="152"/>
      <c r="AB797" s="152"/>
      <c r="AC797" s="152"/>
      <c r="AD797" s="152"/>
    </row>
    <row r="798" spans="18:30" ht="15">
      <c r="R798" s="152"/>
      <c r="S798" s="152"/>
      <c r="T798" s="152"/>
      <c r="U798" s="152"/>
      <c r="V798" s="152"/>
      <c r="W798" s="152"/>
      <c r="X798" s="152"/>
      <c r="Y798" s="152"/>
      <c r="Z798" s="152"/>
      <c r="AA798" s="152"/>
      <c r="AB798" s="152"/>
      <c r="AC798" s="152"/>
      <c r="AD798" s="152"/>
    </row>
    <row r="799" spans="18:30" ht="15">
      <c r="R799" s="152"/>
      <c r="S799" s="152"/>
      <c r="T799" s="152"/>
      <c r="U799" s="152"/>
      <c r="V799" s="152"/>
      <c r="W799" s="152"/>
      <c r="X799" s="152"/>
      <c r="Y799" s="152"/>
      <c r="Z799" s="152"/>
      <c r="AA799" s="152"/>
      <c r="AB799" s="152"/>
      <c r="AC799" s="152"/>
      <c r="AD799" s="152"/>
    </row>
    <row r="800" spans="18:30" ht="15">
      <c r="R800" s="152"/>
      <c r="S800" s="152"/>
      <c r="T800" s="152"/>
      <c r="U800" s="152"/>
      <c r="V800" s="152"/>
      <c r="W800" s="152"/>
      <c r="X800" s="152"/>
      <c r="Y800" s="152"/>
      <c r="Z800" s="152"/>
      <c r="AA800" s="152"/>
      <c r="AB800" s="152"/>
      <c r="AC800" s="152"/>
      <c r="AD800" s="152"/>
    </row>
    <row r="801" spans="18:30" ht="15">
      <c r="R801" s="152"/>
      <c r="S801" s="152"/>
      <c r="T801" s="152"/>
      <c r="U801" s="152"/>
      <c r="V801" s="152"/>
      <c r="W801" s="152"/>
      <c r="X801" s="152"/>
      <c r="Y801" s="152"/>
      <c r="Z801" s="152"/>
      <c r="AA801" s="152"/>
      <c r="AB801" s="152"/>
      <c r="AC801" s="152"/>
      <c r="AD801" s="152"/>
    </row>
    <row r="802" spans="18:30" ht="15">
      <c r="R802" s="152"/>
      <c r="S802" s="152"/>
      <c r="T802" s="152"/>
      <c r="U802" s="152"/>
      <c r="V802" s="152"/>
      <c r="W802" s="152"/>
      <c r="X802" s="152"/>
      <c r="Y802" s="152"/>
      <c r="Z802" s="152"/>
      <c r="AA802" s="152"/>
      <c r="AB802" s="152"/>
      <c r="AC802" s="152"/>
      <c r="AD802" s="152"/>
    </row>
    <row r="803" spans="18:30" ht="15">
      <c r="R803" s="152"/>
      <c r="S803" s="152"/>
      <c r="T803" s="152"/>
      <c r="U803" s="152"/>
      <c r="V803" s="152"/>
      <c r="W803" s="152"/>
      <c r="X803" s="152"/>
      <c r="Y803" s="152"/>
      <c r="Z803" s="152"/>
      <c r="AA803" s="152"/>
      <c r="AB803" s="152"/>
      <c r="AC803" s="152"/>
      <c r="AD803" s="152"/>
    </row>
    <row r="804" spans="18:30" ht="15">
      <c r="R804" s="152"/>
      <c r="S804" s="152"/>
      <c r="T804" s="152"/>
      <c r="U804" s="152"/>
      <c r="V804" s="152"/>
      <c r="W804" s="152"/>
      <c r="X804" s="152"/>
      <c r="Y804" s="152"/>
      <c r="Z804" s="152"/>
      <c r="AA804" s="152"/>
      <c r="AB804" s="152"/>
      <c r="AC804" s="152"/>
      <c r="AD804" s="152"/>
    </row>
    <row r="805" spans="18:30" ht="15">
      <c r="R805" s="152"/>
      <c r="S805" s="152"/>
      <c r="T805" s="152"/>
      <c r="U805" s="152"/>
      <c r="V805" s="152"/>
      <c r="W805" s="152"/>
      <c r="X805" s="152"/>
      <c r="Y805" s="152"/>
      <c r="Z805" s="152"/>
      <c r="AA805" s="152"/>
      <c r="AB805" s="152"/>
      <c r="AC805" s="152"/>
      <c r="AD805" s="152"/>
    </row>
    <row r="806" spans="18:30" ht="15">
      <c r="R806" s="152"/>
      <c r="S806" s="152"/>
      <c r="T806" s="152"/>
      <c r="U806" s="152"/>
      <c r="V806" s="152"/>
      <c r="W806" s="152"/>
      <c r="X806" s="152"/>
      <c r="Y806" s="152"/>
      <c r="Z806" s="152"/>
      <c r="AA806" s="152"/>
      <c r="AB806" s="152"/>
      <c r="AC806" s="152"/>
      <c r="AD806" s="152"/>
    </row>
    <row r="807" spans="18:30" ht="15">
      <c r="R807" s="152"/>
      <c r="S807" s="152"/>
      <c r="T807" s="152"/>
      <c r="U807" s="152"/>
      <c r="V807" s="152"/>
      <c r="W807" s="152"/>
      <c r="X807" s="152"/>
      <c r="Y807" s="152"/>
      <c r="Z807" s="152"/>
      <c r="AA807" s="152"/>
      <c r="AB807" s="152"/>
      <c r="AC807" s="152"/>
      <c r="AD807" s="152"/>
    </row>
    <row r="808" spans="18:30" ht="15">
      <c r="R808" s="152"/>
      <c r="S808" s="152"/>
      <c r="T808" s="152"/>
      <c r="U808" s="152"/>
      <c r="V808" s="152"/>
      <c r="W808" s="152"/>
      <c r="X808" s="152"/>
      <c r="Y808" s="152"/>
      <c r="Z808" s="152"/>
      <c r="AA808" s="152"/>
      <c r="AB808" s="152"/>
      <c r="AC808" s="152"/>
      <c r="AD808" s="152"/>
    </row>
    <row r="809" spans="18:30" ht="15">
      <c r="R809" s="152"/>
      <c r="S809" s="152"/>
      <c r="T809" s="152"/>
      <c r="U809" s="152"/>
      <c r="V809" s="152"/>
      <c r="W809" s="152"/>
      <c r="X809" s="152"/>
      <c r="Y809" s="152"/>
      <c r="Z809" s="152"/>
      <c r="AA809" s="152"/>
      <c r="AB809" s="152"/>
      <c r="AC809" s="152"/>
      <c r="AD809" s="152"/>
    </row>
    <row r="810" spans="18:30" ht="15">
      <c r="R810" s="152"/>
      <c r="S810" s="152"/>
      <c r="T810" s="152"/>
      <c r="U810" s="152"/>
      <c r="V810" s="152"/>
      <c r="W810" s="152"/>
      <c r="X810" s="152"/>
      <c r="Y810" s="152"/>
      <c r="Z810" s="152"/>
      <c r="AA810" s="152"/>
      <c r="AB810" s="152"/>
      <c r="AC810" s="152"/>
      <c r="AD810" s="152"/>
    </row>
    <row r="811" spans="18:30" ht="15">
      <c r="R811" s="152"/>
      <c r="S811" s="152"/>
      <c r="T811" s="152"/>
      <c r="U811" s="152"/>
      <c r="V811" s="152"/>
      <c r="W811" s="152"/>
      <c r="X811" s="152"/>
      <c r="Y811" s="152"/>
      <c r="Z811" s="152"/>
      <c r="AA811" s="152"/>
      <c r="AB811" s="152"/>
      <c r="AC811" s="152"/>
      <c r="AD811" s="152"/>
    </row>
    <row r="812" spans="18:30" ht="15">
      <c r="R812" s="152"/>
      <c r="S812" s="152"/>
      <c r="T812" s="152"/>
      <c r="U812" s="152"/>
      <c r="V812" s="152"/>
      <c r="W812" s="152"/>
      <c r="X812" s="152"/>
      <c r="Y812" s="152"/>
      <c r="Z812" s="152"/>
      <c r="AA812" s="152"/>
      <c r="AB812" s="152"/>
      <c r="AC812" s="152"/>
      <c r="AD812" s="152"/>
    </row>
    <row r="813" spans="18:30" ht="15">
      <c r="R813" s="152"/>
      <c r="S813" s="152"/>
      <c r="T813" s="152"/>
      <c r="U813" s="152"/>
      <c r="V813" s="152"/>
      <c r="W813" s="152"/>
      <c r="X813" s="152"/>
      <c r="Y813" s="152"/>
      <c r="Z813" s="152"/>
      <c r="AA813" s="152"/>
      <c r="AB813" s="152"/>
      <c r="AC813" s="152"/>
      <c r="AD813" s="152"/>
    </row>
    <row r="814" spans="18:30" ht="15">
      <c r="R814" s="152"/>
      <c r="S814" s="152"/>
      <c r="T814" s="152"/>
      <c r="U814" s="152"/>
      <c r="V814" s="152"/>
      <c r="W814" s="152"/>
      <c r="X814" s="152"/>
      <c r="Y814" s="152"/>
      <c r="Z814" s="152"/>
      <c r="AA814" s="152"/>
      <c r="AB814" s="152"/>
      <c r="AC814" s="152"/>
      <c r="AD814" s="152"/>
    </row>
    <row r="815" spans="18:30" ht="15">
      <c r="R815" s="152"/>
      <c r="S815" s="152"/>
      <c r="T815" s="152"/>
      <c r="U815" s="152"/>
      <c r="V815" s="152"/>
      <c r="W815" s="152"/>
      <c r="X815" s="152"/>
      <c r="Y815" s="152"/>
      <c r="Z815" s="152"/>
      <c r="AA815" s="152"/>
      <c r="AB815" s="152"/>
      <c r="AC815" s="152"/>
      <c r="AD815" s="152"/>
    </row>
    <row r="816" spans="18:30" ht="15">
      <c r="R816" s="152"/>
      <c r="S816" s="152"/>
      <c r="T816" s="152"/>
      <c r="U816" s="152"/>
      <c r="V816" s="152"/>
      <c r="W816" s="152"/>
      <c r="X816" s="152"/>
      <c r="Y816" s="152"/>
      <c r="Z816" s="152"/>
      <c r="AA816" s="152"/>
      <c r="AB816" s="152"/>
      <c r="AC816" s="152"/>
      <c r="AD816" s="152"/>
    </row>
    <row r="817" spans="18:30" ht="15">
      <c r="R817" s="152"/>
      <c r="S817" s="152"/>
      <c r="T817" s="152"/>
      <c r="U817" s="152"/>
      <c r="V817" s="152"/>
      <c r="W817" s="152"/>
      <c r="X817" s="152"/>
      <c r="Y817" s="152"/>
      <c r="Z817" s="152"/>
      <c r="AA817" s="152"/>
      <c r="AB817" s="152"/>
      <c r="AC817" s="152"/>
      <c r="AD817" s="152"/>
    </row>
    <row r="818" spans="18:30" ht="15">
      <c r="R818" s="152"/>
      <c r="S818" s="152"/>
      <c r="T818" s="152"/>
      <c r="U818" s="152"/>
      <c r="V818" s="152"/>
      <c r="W818" s="152"/>
      <c r="X818" s="152"/>
      <c r="Y818" s="152"/>
      <c r="Z818" s="152"/>
      <c r="AA818" s="152"/>
      <c r="AB818" s="152"/>
      <c r="AC818" s="152"/>
      <c r="AD818" s="152"/>
    </row>
    <row r="819" spans="18:30" ht="15">
      <c r="R819" s="152"/>
      <c r="S819" s="152"/>
      <c r="T819" s="152"/>
      <c r="U819" s="152"/>
      <c r="V819" s="152"/>
      <c r="W819" s="152"/>
      <c r="X819" s="152"/>
      <c r="Y819" s="152"/>
      <c r="Z819" s="152"/>
      <c r="AA819" s="152"/>
      <c r="AB819" s="152"/>
      <c r="AC819" s="152"/>
      <c r="AD819" s="152"/>
    </row>
    <row r="820" spans="18:30" ht="15">
      <c r="R820" s="152"/>
      <c r="S820" s="152"/>
      <c r="T820" s="152"/>
      <c r="U820" s="152"/>
      <c r="V820" s="152"/>
      <c r="W820" s="152"/>
      <c r="X820" s="152"/>
      <c r="Y820" s="152"/>
      <c r="Z820" s="152"/>
      <c r="AA820" s="152"/>
      <c r="AB820" s="152"/>
      <c r="AC820" s="152"/>
      <c r="AD820" s="152"/>
    </row>
    <row r="821" spans="18:30" ht="15">
      <c r="R821" s="152"/>
      <c r="S821" s="152"/>
      <c r="T821" s="152"/>
      <c r="U821" s="152"/>
      <c r="V821" s="152"/>
      <c r="W821" s="152"/>
      <c r="X821" s="152"/>
      <c r="Y821" s="152"/>
      <c r="Z821" s="152"/>
      <c r="AA821" s="152"/>
      <c r="AB821" s="152"/>
      <c r="AC821" s="152"/>
      <c r="AD821" s="152"/>
    </row>
    <row r="822" spans="18:30" ht="15">
      <c r="R822" s="152"/>
      <c r="S822" s="152"/>
      <c r="T822" s="152"/>
      <c r="U822" s="152"/>
      <c r="V822" s="152"/>
      <c r="W822" s="152"/>
      <c r="X822" s="152"/>
      <c r="Y822" s="152"/>
      <c r="Z822" s="152"/>
      <c r="AA822" s="152"/>
      <c r="AB822" s="152"/>
      <c r="AC822" s="152"/>
      <c r="AD822" s="152"/>
    </row>
    <row r="823" spans="18:30" ht="15">
      <c r="R823" s="152"/>
      <c r="S823" s="152"/>
      <c r="T823" s="152"/>
      <c r="U823" s="152"/>
      <c r="V823" s="152"/>
      <c r="W823" s="152"/>
      <c r="X823" s="152"/>
      <c r="Y823" s="152"/>
      <c r="Z823" s="152"/>
      <c r="AA823" s="152"/>
      <c r="AB823" s="152"/>
      <c r="AC823" s="152"/>
      <c r="AD823" s="152"/>
    </row>
    <row r="824" spans="18:30" ht="15">
      <c r="R824" s="152"/>
      <c r="S824" s="152"/>
      <c r="T824" s="152"/>
      <c r="U824" s="152"/>
      <c r="V824" s="152"/>
      <c r="W824" s="152"/>
      <c r="X824" s="152"/>
      <c r="Y824" s="152"/>
      <c r="Z824" s="152"/>
      <c r="AA824" s="152"/>
      <c r="AB824" s="152"/>
      <c r="AC824" s="152"/>
      <c r="AD824" s="152"/>
    </row>
    <row r="825" spans="18:30" ht="15">
      <c r="R825" s="152"/>
      <c r="S825" s="152"/>
      <c r="T825" s="152"/>
      <c r="U825" s="152"/>
      <c r="V825" s="152"/>
      <c r="W825" s="152"/>
      <c r="X825" s="152"/>
      <c r="Y825" s="152"/>
      <c r="Z825" s="152"/>
      <c r="AA825" s="152"/>
      <c r="AB825" s="152"/>
      <c r="AC825" s="152"/>
      <c r="AD825" s="152"/>
    </row>
    <row r="826" spans="18:30" ht="15">
      <c r="R826" s="152"/>
      <c r="S826" s="152"/>
      <c r="T826" s="152"/>
      <c r="U826" s="152"/>
      <c r="V826" s="152"/>
      <c r="W826" s="152"/>
      <c r="X826" s="152"/>
      <c r="Y826" s="152"/>
      <c r="Z826" s="152"/>
      <c r="AA826" s="152"/>
      <c r="AB826" s="152"/>
      <c r="AC826" s="152"/>
      <c r="AD826" s="152"/>
    </row>
    <row r="827" spans="18:30" ht="15">
      <c r="R827" s="152"/>
      <c r="S827" s="152"/>
      <c r="T827" s="152"/>
      <c r="U827" s="152"/>
      <c r="V827" s="152"/>
      <c r="W827" s="152"/>
      <c r="X827" s="152"/>
      <c r="Y827" s="152"/>
      <c r="Z827" s="152"/>
      <c r="AA827" s="152"/>
      <c r="AB827" s="152"/>
      <c r="AC827" s="152"/>
      <c r="AD827" s="152"/>
    </row>
    <row r="828" spans="18:30" ht="15">
      <c r="R828" s="152"/>
      <c r="S828" s="152"/>
      <c r="T828" s="152"/>
      <c r="U828" s="152"/>
      <c r="V828" s="152"/>
      <c r="W828" s="152"/>
      <c r="X828" s="152"/>
      <c r="Y828" s="152"/>
      <c r="Z828" s="152"/>
      <c r="AA828" s="152"/>
      <c r="AB828" s="152"/>
      <c r="AC828" s="152"/>
      <c r="AD828" s="152"/>
    </row>
    <row r="829" spans="18:30" ht="15">
      <c r="R829" s="152"/>
      <c r="S829" s="152"/>
      <c r="T829" s="152"/>
      <c r="U829" s="152"/>
      <c r="V829" s="152"/>
      <c r="W829" s="152"/>
      <c r="X829" s="152"/>
      <c r="Y829" s="152"/>
      <c r="Z829" s="152"/>
      <c r="AA829" s="152"/>
      <c r="AB829" s="152"/>
      <c r="AC829" s="152"/>
      <c r="AD829" s="152"/>
    </row>
    <row r="830" spans="18:30" ht="15">
      <c r="R830" s="152"/>
      <c r="S830" s="152"/>
      <c r="T830" s="152"/>
      <c r="U830" s="152"/>
      <c r="V830" s="152"/>
      <c r="W830" s="152"/>
      <c r="X830" s="152"/>
      <c r="Y830" s="152"/>
      <c r="Z830" s="152"/>
      <c r="AA830" s="152"/>
      <c r="AB830" s="152"/>
      <c r="AC830" s="152"/>
      <c r="AD830" s="152"/>
    </row>
    <row r="831" spans="18:30" ht="15">
      <c r="R831" s="152"/>
      <c r="S831" s="152"/>
      <c r="T831" s="152"/>
      <c r="U831" s="152"/>
      <c r="V831" s="152"/>
      <c r="W831" s="152"/>
      <c r="X831" s="152"/>
      <c r="Y831" s="152"/>
      <c r="Z831" s="152"/>
      <c r="AA831" s="152"/>
      <c r="AB831" s="152"/>
      <c r="AC831" s="152"/>
      <c r="AD831" s="152"/>
    </row>
    <row r="832" spans="18:30" ht="15">
      <c r="R832" s="152"/>
      <c r="S832" s="152"/>
      <c r="T832" s="152"/>
      <c r="U832" s="152"/>
      <c r="V832" s="152"/>
      <c r="W832" s="152"/>
      <c r="X832" s="152"/>
      <c r="Y832" s="152"/>
      <c r="Z832" s="152"/>
      <c r="AA832" s="152"/>
      <c r="AB832" s="152"/>
      <c r="AC832" s="152"/>
      <c r="AD832" s="152"/>
    </row>
    <row r="833" spans="18:30" ht="15">
      <c r="R833" s="152"/>
      <c r="S833" s="152"/>
      <c r="T833" s="152"/>
      <c r="U833" s="152"/>
      <c r="V833" s="152"/>
      <c r="W833" s="152"/>
      <c r="X833" s="152"/>
      <c r="Y833" s="152"/>
      <c r="Z833" s="152"/>
      <c r="AA833" s="152"/>
      <c r="AB833" s="152"/>
      <c r="AC833" s="152"/>
      <c r="AD833" s="152"/>
    </row>
    <row r="834" spans="18:30" ht="15">
      <c r="R834" s="152"/>
      <c r="S834" s="152"/>
      <c r="T834" s="152"/>
      <c r="U834" s="152"/>
      <c r="V834" s="152"/>
      <c r="W834" s="152"/>
      <c r="X834" s="152"/>
      <c r="Y834" s="152"/>
      <c r="Z834" s="152"/>
      <c r="AA834" s="152"/>
      <c r="AB834" s="152"/>
      <c r="AC834" s="152"/>
      <c r="AD834" s="152"/>
    </row>
    <row r="835" spans="18:30" ht="15">
      <c r="R835" s="152"/>
      <c r="S835" s="152"/>
      <c r="T835" s="152"/>
      <c r="U835" s="152"/>
      <c r="V835" s="152"/>
      <c r="W835" s="152"/>
      <c r="X835" s="152"/>
      <c r="Y835" s="152"/>
      <c r="Z835" s="152"/>
      <c r="AA835" s="152"/>
      <c r="AB835" s="152"/>
      <c r="AC835" s="152"/>
      <c r="AD835" s="152"/>
    </row>
    <row r="836" spans="18:30" ht="15">
      <c r="R836" s="152"/>
      <c r="S836" s="152"/>
      <c r="T836" s="152"/>
      <c r="U836" s="152"/>
      <c r="V836" s="152"/>
      <c r="W836" s="152"/>
      <c r="X836" s="152"/>
      <c r="Y836" s="152"/>
      <c r="Z836" s="152"/>
      <c r="AA836" s="152"/>
      <c r="AB836" s="152"/>
      <c r="AC836" s="152"/>
      <c r="AD836" s="152"/>
    </row>
    <row r="837" spans="18:30" ht="15">
      <c r="R837" s="152"/>
      <c r="S837" s="152"/>
      <c r="T837" s="152"/>
      <c r="U837" s="152"/>
      <c r="V837" s="152"/>
      <c r="W837" s="152"/>
      <c r="X837" s="152"/>
      <c r="Y837" s="152"/>
      <c r="Z837" s="152"/>
      <c r="AA837" s="152"/>
      <c r="AB837" s="152"/>
      <c r="AC837" s="152"/>
      <c r="AD837" s="152"/>
    </row>
    <row r="838" spans="18:30" ht="15">
      <c r="R838" s="152"/>
      <c r="S838" s="152"/>
      <c r="T838" s="152"/>
      <c r="U838" s="152"/>
      <c r="V838" s="152"/>
      <c r="W838" s="152"/>
      <c r="X838" s="152"/>
      <c r="Y838" s="152"/>
      <c r="Z838" s="152"/>
      <c r="AA838" s="152"/>
      <c r="AB838" s="152"/>
      <c r="AC838" s="152"/>
      <c r="AD838" s="152"/>
    </row>
    <row r="839" spans="18:30" ht="15">
      <c r="R839" s="152"/>
      <c r="S839" s="152"/>
      <c r="T839" s="152"/>
      <c r="U839" s="152"/>
      <c r="V839" s="152"/>
      <c r="W839" s="152"/>
      <c r="X839" s="152"/>
      <c r="Y839" s="152"/>
      <c r="Z839" s="152"/>
      <c r="AA839" s="152"/>
      <c r="AB839" s="152"/>
      <c r="AC839" s="152"/>
      <c r="AD839" s="152"/>
    </row>
    <row r="840" spans="18:30" ht="15">
      <c r="R840" s="152"/>
      <c r="S840" s="152"/>
      <c r="T840" s="152"/>
      <c r="U840" s="152"/>
      <c r="V840" s="152"/>
      <c r="W840" s="152"/>
      <c r="X840" s="152"/>
      <c r="Y840" s="152"/>
      <c r="Z840" s="152"/>
      <c r="AA840" s="152"/>
      <c r="AB840" s="152"/>
      <c r="AC840" s="152"/>
      <c r="AD840" s="152"/>
    </row>
    <row r="841" spans="18:30" ht="15">
      <c r="R841" s="152"/>
      <c r="S841" s="152"/>
      <c r="T841" s="152"/>
      <c r="U841" s="152"/>
      <c r="V841" s="152"/>
      <c r="W841" s="152"/>
      <c r="X841" s="152"/>
      <c r="Y841" s="152"/>
      <c r="Z841" s="152"/>
      <c r="AA841" s="152"/>
      <c r="AB841" s="152"/>
      <c r="AC841" s="152"/>
      <c r="AD841" s="152"/>
    </row>
    <row r="842" spans="18:30" ht="15">
      <c r="R842" s="152"/>
      <c r="S842" s="152"/>
      <c r="T842" s="152"/>
      <c r="U842" s="152"/>
      <c r="V842" s="152"/>
      <c r="W842" s="152"/>
      <c r="X842" s="152"/>
      <c r="Y842" s="152"/>
      <c r="Z842" s="152"/>
      <c r="AA842" s="152"/>
      <c r="AB842" s="152"/>
      <c r="AC842" s="152"/>
      <c r="AD842" s="152"/>
    </row>
    <row r="843" spans="18:30" ht="15">
      <c r="R843" s="152"/>
      <c r="S843" s="152"/>
      <c r="T843" s="152"/>
      <c r="U843" s="152"/>
      <c r="V843" s="152"/>
      <c r="W843" s="152"/>
      <c r="X843" s="152"/>
      <c r="Y843" s="152"/>
      <c r="Z843" s="152"/>
      <c r="AA843" s="152"/>
      <c r="AB843" s="152"/>
      <c r="AC843" s="152"/>
      <c r="AD843" s="152"/>
    </row>
    <row r="844" spans="18:30" ht="15">
      <c r="R844" s="152"/>
      <c r="S844" s="152"/>
      <c r="T844" s="152"/>
      <c r="U844" s="152"/>
      <c r="V844" s="152"/>
      <c r="W844" s="152"/>
      <c r="X844" s="152"/>
      <c r="Y844" s="152"/>
      <c r="Z844" s="152"/>
      <c r="AA844" s="152"/>
      <c r="AB844" s="152"/>
      <c r="AC844" s="152"/>
      <c r="AD844" s="152"/>
    </row>
    <row r="845" spans="18:30" ht="15">
      <c r="R845" s="152"/>
      <c r="S845" s="152"/>
      <c r="T845" s="152"/>
      <c r="U845" s="152"/>
      <c r="V845" s="152"/>
      <c r="W845" s="152"/>
      <c r="X845" s="152"/>
      <c r="Y845" s="152"/>
      <c r="Z845" s="152"/>
      <c r="AA845" s="152"/>
      <c r="AB845" s="152"/>
      <c r="AC845" s="152"/>
      <c r="AD845" s="152"/>
    </row>
    <row r="846" spans="18:30" ht="15">
      <c r="R846" s="152"/>
      <c r="S846" s="152"/>
      <c r="T846" s="152"/>
      <c r="U846" s="152"/>
      <c r="V846" s="152"/>
      <c r="W846" s="152"/>
      <c r="X846" s="152"/>
      <c r="Y846" s="152"/>
      <c r="Z846" s="152"/>
      <c r="AA846" s="152"/>
      <c r="AB846" s="152"/>
      <c r="AC846" s="152"/>
      <c r="AD846" s="152"/>
    </row>
    <row r="847" spans="18:30" ht="15">
      <c r="R847" s="152"/>
      <c r="S847" s="152"/>
      <c r="T847" s="152"/>
      <c r="U847" s="152"/>
      <c r="V847" s="152"/>
      <c r="W847" s="152"/>
      <c r="X847" s="152"/>
      <c r="Y847" s="152"/>
      <c r="Z847" s="152"/>
      <c r="AA847" s="152"/>
      <c r="AB847" s="152"/>
      <c r="AC847" s="152"/>
      <c r="AD847" s="152"/>
    </row>
    <row r="848" spans="18:30" ht="15">
      <c r="R848" s="152"/>
      <c r="S848" s="152"/>
      <c r="T848" s="152"/>
      <c r="U848" s="152"/>
      <c r="V848" s="152"/>
      <c r="W848" s="152"/>
      <c r="X848" s="152"/>
      <c r="Y848" s="152"/>
      <c r="Z848" s="152"/>
      <c r="AA848" s="152"/>
      <c r="AB848" s="152"/>
      <c r="AC848" s="152"/>
      <c r="AD848" s="152"/>
    </row>
    <row r="849" spans="18:30" ht="15">
      <c r="R849" s="152"/>
      <c r="S849" s="152"/>
      <c r="T849" s="152"/>
      <c r="U849" s="152"/>
      <c r="V849" s="152"/>
      <c r="W849" s="152"/>
      <c r="X849" s="152"/>
      <c r="Y849" s="152"/>
      <c r="Z849" s="152"/>
      <c r="AA849" s="152"/>
      <c r="AB849" s="152"/>
      <c r="AC849" s="152"/>
      <c r="AD849" s="152"/>
    </row>
    <row r="850" spans="18:30" ht="15">
      <c r="R850" s="152"/>
      <c r="S850" s="152"/>
      <c r="T850" s="152"/>
      <c r="U850" s="152"/>
      <c r="V850" s="152"/>
      <c r="W850" s="152"/>
      <c r="X850" s="152"/>
      <c r="Y850" s="152"/>
      <c r="Z850" s="152"/>
      <c r="AA850" s="152"/>
      <c r="AB850" s="152"/>
      <c r="AC850" s="152"/>
      <c r="AD850" s="152"/>
    </row>
    <row r="851" spans="18:30" ht="15">
      <c r="R851" s="152"/>
      <c r="S851" s="152"/>
      <c r="T851" s="152"/>
      <c r="U851" s="152"/>
      <c r="V851" s="152"/>
      <c r="W851" s="152"/>
      <c r="X851" s="152"/>
      <c r="Y851" s="152"/>
      <c r="Z851" s="152"/>
      <c r="AA851" s="152"/>
      <c r="AB851" s="152"/>
      <c r="AC851" s="152"/>
      <c r="AD851" s="152"/>
    </row>
    <row r="852" spans="18:30" ht="15">
      <c r="R852" s="152"/>
      <c r="S852" s="152"/>
      <c r="T852" s="152"/>
      <c r="U852" s="152"/>
      <c r="V852" s="152"/>
      <c r="W852" s="152"/>
      <c r="X852" s="152"/>
      <c r="Y852" s="152"/>
      <c r="Z852" s="152"/>
      <c r="AA852" s="152"/>
      <c r="AB852" s="152"/>
      <c r="AC852" s="152"/>
      <c r="AD852" s="152"/>
    </row>
    <row r="853" spans="18:30" ht="15">
      <c r="R853" s="152"/>
      <c r="S853" s="152"/>
      <c r="T853" s="152"/>
      <c r="U853" s="152"/>
      <c r="V853" s="152"/>
      <c r="W853" s="152"/>
      <c r="X853" s="152"/>
      <c r="Y853" s="152"/>
      <c r="Z853" s="152"/>
      <c r="AA853" s="152"/>
      <c r="AB853" s="152"/>
      <c r="AC853" s="152"/>
      <c r="AD853" s="152"/>
    </row>
    <row r="854" spans="18:30" ht="15">
      <c r="R854" s="152"/>
      <c r="S854" s="152"/>
      <c r="T854" s="152"/>
      <c r="U854" s="152"/>
      <c r="V854" s="152"/>
      <c r="W854" s="152"/>
      <c r="X854" s="152"/>
      <c r="Y854" s="152"/>
      <c r="Z854" s="152"/>
      <c r="AA854" s="152"/>
      <c r="AB854" s="152"/>
      <c r="AC854" s="152"/>
      <c r="AD854" s="152"/>
    </row>
    <row r="855" spans="18:30" ht="15">
      <c r="R855" s="152"/>
      <c r="S855" s="152"/>
      <c r="T855" s="152"/>
      <c r="U855" s="152"/>
      <c r="V855" s="152"/>
      <c r="W855" s="152"/>
      <c r="X855" s="152"/>
      <c r="Y855" s="152"/>
      <c r="Z855" s="152"/>
      <c r="AA855" s="152"/>
      <c r="AB855" s="152"/>
      <c r="AC855" s="152"/>
      <c r="AD855" s="152"/>
    </row>
    <row r="856" spans="18:30" ht="15">
      <c r="R856" s="152"/>
      <c r="S856" s="152"/>
      <c r="T856" s="152"/>
      <c r="U856" s="152"/>
      <c r="V856" s="152"/>
      <c r="W856" s="152"/>
      <c r="X856" s="152"/>
      <c r="Y856" s="152"/>
      <c r="Z856" s="152"/>
      <c r="AA856" s="152"/>
      <c r="AB856" s="152"/>
      <c r="AC856" s="152"/>
      <c r="AD856" s="152"/>
    </row>
    <row r="857" spans="18:30" ht="15">
      <c r="R857" s="152"/>
      <c r="S857" s="152"/>
      <c r="T857" s="152"/>
      <c r="U857" s="152"/>
      <c r="V857" s="152"/>
      <c r="W857" s="152"/>
      <c r="X857" s="152"/>
      <c r="Y857" s="152"/>
      <c r="Z857" s="152"/>
      <c r="AA857" s="152"/>
      <c r="AB857" s="152"/>
      <c r="AC857" s="152"/>
      <c r="AD857" s="152"/>
    </row>
    <row r="858" spans="18:30" ht="15">
      <c r="R858" s="152"/>
      <c r="S858" s="152"/>
      <c r="T858" s="152"/>
      <c r="U858" s="152"/>
      <c r="V858" s="152"/>
      <c r="W858" s="152"/>
      <c r="X858" s="152"/>
      <c r="Y858" s="152"/>
      <c r="Z858" s="152"/>
      <c r="AA858" s="152"/>
      <c r="AB858" s="152"/>
      <c r="AC858" s="152"/>
      <c r="AD858" s="152"/>
    </row>
    <row r="859" spans="18:30" ht="15">
      <c r="R859" s="152"/>
      <c r="S859" s="152"/>
      <c r="T859" s="152"/>
      <c r="U859" s="152"/>
      <c r="V859" s="152"/>
      <c r="W859" s="152"/>
      <c r="X859" s="152"/>
      <c r="Y859" s="152"/>
      <c r="Z859" s="152"/>
      <c r="AA859" s="152"/>
      <c r="AB859" s="152"/>
      <c r="AC859" s="152"/>
      <c r="AD859" s="152"/>
    </row>
    <row r="860" spans="18:30" ht="15">
      <c r="R860" s="152"/>
      <c r="S860" s="152"/>
      <c r="T860" s="152"/>
      <c r="U860" s="152"/>
      <c r="V860" s="152"/>
      <c r="W860" s="152"/>
      <c r="X860" s="152"/>
      <c r="Y860" s="152"/>
      <c r="Z860" s="152"/>
      <c r="AA860" s="152"/>
      <c r="AB860" s="152"/>
      <c r="AC860" s="152"/>
      <c r="AD860" s="152"/>
    </row>
    <row r="861" spans="18:30" ht="15">
      <c r="R861" s="152"/>
      <c r="S861" s="152"/>
      <c r="T861" s="152"/>
      <c r="U861" s="152"/>
      <c r="V861" s="152"/>
      <c r="W861" s="152"/>
      <c r="X861" s="152"/>
      <c r="Y861" s="152"/>
      <c r="Z861" s="152"/>
      <c r="AA861" s="152"/>
      <c r="AB861" s="152"/>
      <c r="AC861" s="152"/>
      <c r="AD861" s="152"/>
    </row>
    <row r="862" spans="18:30" ht="15">
      <c r="R862" s="152"/>
      <c r="S862" s="152"/>
      <c r="T862" s="152"/>
      <c r="U862" s="152"/>
      <c r="V862" s="152"/>
      <c r="W862" s="152"/>
      <c r="X862" s="152"/>
      <c r="Y862" s="152"/>
      <c r="Z862" s="152"/>
      <c r="AA862" s="152"/>
      <c r="AB862" s="152"/>
      <c r="AC862" s="152"/>
      <c r="AD862" s="152"/>
    </row>
    <row r="863" spans="18:30" ht="15">
      <c r="R863" s="152"/>
      <c r="S863" s="152"/>
      <c r="T863" s="152"/>
      <c r="U863" s="152"/>
      <c r="V863" s="152"/>
      <c r="W863" s="152"/>
      <c r="X863" s="152"/>
      <c r="Y863" s="152"/>
      <c r="Z863" s="152"/>
      <c r="AA863" s="152"/>
      <c r="AB863" s="152"/>
      <c r="AC863" s="152"/>
      <c r="AD863" s="152"/>
    </row>
    <row r="864" spans="18:30" ht="15">
      <c r="R864" s="152"/>
      <c r="S864" s="152"/>
      <c r="T864" s="152"/>
      <c r="U864" s="152"/>
      <c r="V864" s="152"/>
      <c r="W864" s="152"/>
      <c r="X864" s="152"/>
      <c r="Y864" s="152"/>
      <c r="Z864" s="152"/>
      <c r="AA864" s="152"/>
      <c r="AB864" s="152"/>
      <c r="AC864" s="152"/>
      <c r="AD864" s="152"/>
    </row>
    <row r="865" spans="18:30" ht="15">
      <c r="R865" s="152"/>
      <c r="S865" s="152"/>
      <c r="T865" s="152"/>
      <c r="U865" s="152"/>
      <c r="V865" s="152"/>
      <c r="W865" s="152"/>
      <c r="X865" s="152"/>
      <c r="Y865" s="152"/>
      <c r="Z865" s="152"/>
      <c r="AA865" s="152"/>
      <c r="AB865" s="152"/>
      <c r="AC865" s="152"/>
      <c r="AD865" s="152"/>
    </row>
    <row r="866" spans="18:30" ht="15">
      <c r="R866" s="152"/>
      <c r="S866" s="152"/>
      <c r="T866" s="152"/>
      <c r="U866" s="152"/>
      <c r="V866" s="152"/>
      <c r="W866" s="152"/>
      <c r="X866" s="152"/>
      <c r="Y866" s="152"/>
      <c r="Z866" s="152"/>
      <c r="AA866" s="152"/>
      <c r="AB866" s="152"/>
      <c r="AC866" s="152"/>
      <c r="AD866" s="152"/>
    </row>
    <row r="867" spans="18:30" ht="15">
      <c r="R867" s="152"/>
      <c r="S867" s="152"/>
      <c r="T867" s="152"/>
      <c r="U867" s="152"/>
      <c r="V867" s="152"/>
      <c r="W867" s="152"/>
      <c r="X867" s="152"/>
      <c r="Y867" s="152"/>
      <c r="Z867" s="152"/>
      <c r="AA867" s="152"/>
      <c r="AB867" s="152"/>
      <c r="AC867" s="152"/>
      <c r="AD867" s="152"/>
    </row>
    <row r="868" spans="18:30" ht="15">
      <c r="R868" s="152"/>
      <c r="S868" s="152"/>
      <c r="T868" s="152"/>
      <c r="U868" s="152"/>
      <c r="V868" s="152"/>
      <c r="W868" s="152"/>
      <c r="X868" s="152"/>
      <c r="Y868" s="152"/>
      <c r="Z868" s="152"/>
      <c r="AA868" s="152"/>
      <c r="AB868" s="152"/>
      <c r="AC868" s="152"/>
      <c r="AD868" s="152"/>
    </row>
    <row r="869" spans="18:30" ht="15">
      <c r="R869" s="152"/>
      <c r="S869" s="152"/>
      <c r="T869" s="152"/>
      <c r="U869" s="152"/>
      <c r="V869" s="152"/>
      <c r="W869" s="152"/>
      <c r="X869" s="152"/>
      <c r="Y869" s="152"/>
      <c r="Z869" s="152"/>
      <c r="AA869" s="152"/>
      <c r="AB869" s="152"/>
      <c r="AC869" s="152"/>
      <c r="AD869" s="152"/>
    </row>
    <row r="870" spans="18:30" ht="15">
      <c r="R870" s="152"/>
      <c r="S870" s="152"/>
      <c r="T870" s="152"/>
      <c r="U870" s="152"/>
      <c r="V870" s="152"/>
      <c r="W870" s="152"/>
      <c r="X870" s="152"/>
      <c r="Y870" s="152"/>
      <c r="Z870" s="152"/>
      <c r="AA870" s="152"/>
      <c r="AB870" s="152"/>
      <c r="AC870" s="152"/>
      <c r="AD870" s="152"/>
    </row>
    <row r="871" spans="18:30" ht="15">
      <c r="R871" s="152"/>
      <c r="S871" s="152"/>
      <c r="T871" s="152"/>
      <c r="U871" s="152"/>
      <c r="V871" s="152"/>
      <c r="W871" s="152"/>
      <c r="X871" s="152"/>
      <c r="Y871" s="152"/>
      <c r="Z871" s="152"/>
      <c r="AA871" s="152"/>
      <c r="AB871" s="152"/>
      <c r="AC871" s="152"/>
      <c r="AD871" s="152"/>
    </row>
    <row r="872" spans="18:30" ht="15">
      <c r="R872" s="152"/>
      <c r="S872" s="152"/>
      <c r="T872" s="152"/>
      <c r="U872" s="152"/>
      <c r="V872" s="152"/>
      <c r="W872" s="152"/>
      <c r="X872" s="152"/>
      <c r="Y872" s="152"/>
      <c r="Z872" s="152"/>
      <c r="AA872" s="152"/>
      <c r="AB872" s="152"/>
      <c r="AC872" s="152"/>
      <c r="AD872" s="152"/>
    </row>
    <row r="873" spans="18:30" ht="15">
      <c r="R873" s="152"/>
      <c r="S873" s="152"/>
      <c r="T873" s="152"/>
      <c r="U873" s="152"/>
      <c r="V873" s="152"/>
      <c r="W873" s="152"/>
      <c r="X873" s="152"/>
      <c r="Y873" s="152"/>
      <c r="Z873" s="152"/>
      <c r="AA873" s="152"/>
      <c r="AB873" s="152"/>
      <c r="AC873" s="152"/>
      <c r="AD873" s="152"/>
    </row>
    <row r="874" spans="18:30" ht="15">
      <c r="R874" s="152"/>
      <c r="S874" s="152"/>
      <c r="T874" s="152"/>
      <c r="U874" s="152"/>
      <c r="V874" s="152"/>
      <c r="W874" s="152"/>
      <c r="X874" s="152"/>
      <c r="Y874" s="152"/>
      <c r="Z874" s="152"/>
      <c r="AA874" s="152"/>
      <c r="AB874" s="152"/>
      <c r="AC874" s="152"/>
      <c r="AD874" s="152"/>
    </row>
    <row r="875" spans="18:30" ht="15">
      <c r="R875" s="152"/>
      <c r="S875" s="152"/>
      <c r="T875" s="152"/>
      <c r="U875" s="152"/>
      <c r="V875" s="152"/>
      <c r="W875" s="152"/>
      <c r="X875" s="152"/>
      <c r="Y875" s="152"/>
      <c r="Z875" s="152"/>
      <c r="AA875" s="152"/>
      <c r="AB875" s="152"/>
      <c r="AC875" s="152"/>
      <c r="AD875" s="152"/>
    </row>
    <row r="876" spans="18:30" ht="15">
      <c r="R876" s="152"/>
      <c r="S876" s="152"/>
      <c r="T876" s="152"/>
      <c r="U876" s="152"/>
      <c r="V876" s="152"/>
      <c r="W876" s="152"/>
      <c r="X876" s="152"/>
      <c r="Y876" s="152"/>
      <c r="Z876" s="152"/>
      <c r="AA876" s="152"/>
      <c r="AB876" s="152"/>
      <c r="AC876" s="152"/>
      <c r="AD876" s="152"/>
    </row>
    <row r="877" spans="18:30" ht="15">
      <c r="R877" s="152"/>
      <c r="S877" s="152"/>
      <c r="T877" s="152"/>
      <c r="U877" s="152"/>
      <c r="V877" s="152"/>
      <c r="W877" s="152"/>
      <c r="X877" s="152"/>
      <c r="Y877" s="152"/>
      <c r="Z877" s="152"/>
      <c r="AA877" s="152"/>
      <c r="AB877" s="152"/>
      <c r="AC877" s="152"/>
      <c r="AD877" s="152"/>
    </row>
    <row r="878" spans="18:30" ht="15">
      <c r="R878" s="152"/>
      <c r="S878" s="152"/>
      <c r="T878" s="152"/>
      <c r="U878" s="152"/>
      <c r="V878" s="152"/>
      <c r="W878" s="152"/>
      <c r="X878" s="152"/>
      <c r="Y878" s="152"/>
      <c r="Z878" s="152"/>
      <c r="AA878" s="152"/>
      <c r="AB878" s="152"/>
      <c r="AC878" s="152"/>
      <c r="AD878" s="152"/>
    </row>
    <row r="879" spans="18:30" ht="15">
      <c r="R879" s="152"/>
      <c r="S879" s="152"/>
      <c r="T879" s="152"/>
      <c r="U879" s="152"/>
      <c r="V879" s="152"/>
      <c r="W879" s="152"/>
      <c r="X879" s="152"/>
      <c r="Y879" s="152"/>
      <c r="Z879" s="152"/>
      <c r="AA879" s="152"/>
      <c r="AB879" s="152"/>
      <c r="AC879" s="152"/>
      <c r="AD879" s="152"/>
    </row>
    <row r="880" spans="18:30" ht="15">
      <c r="R880" s="152"/>
      <c r="S880" s="152"/>
      <c r="T880" s="152"/>
      <c r="U880" s="152"/>
      <c r="V880" s="152"/>
      <c r="W880" s="152"/>
      <c r="X880" s="152"/>
      <c r="Y880" s="152"/>
      <c r="Z880" s="152"/>
      <c r="AA880" s="152"/>
      <c r="AB880" s="152"/>
      <c r="AC880" s="152"/>
      <c r="AD880" s="152"/>
    </row>
    <row r="881" spans="18:30" ht="15">
      <c r="R881" s="152"/>
      <c r="S881" s="152"/>
      <c r="T881" s="152"/>
      <c r="U881" s="152"/>
      <c r="V881" s="152"/>
      <c r="W881" s="152"/>
      <c r="X881" s="152"/>
      <c r="Y881" s="152"/>
      <c r="Z881" s="152"/>
      <c r="AA881" s="152"/>
      <c r="AB881" s="152"/>
      <c r="AC881" s="152"/>
      <c r="AD881" s="152"/>
    </row>
    <row r="882" spans="18:30" ht="15">
      <c r="R882" s="152"/>
      <c r="S882" s="152"/>
      <c r="T882" s="152"/>
      <c r="U882" s="152"/>
      <c r="V882" s="152"/>
      <c r="W882" s="152"/>
      <c r="X882" s="152"/>
      <c r="Y882" s="152"/>
      <c r="Z882" s="152"/>
      <c r="AA882" s="152"/>
      <c r="AB882" s="152"/>
      <c r="AC882" s="152"/>
      <c r="AD882" s="152"/>
    </row>
    <row r="883" spans="18:30" ht="15">
      <c r="R883" s="152"/>
      <c r="S883" s="152"/>
      <c r="T883" s="152"/>
      <c r="U883" s="152"/>
      <c r="V883" s="152"/>
      <c r="W883" s="152"/>
      <c r="X883" s="152"/>
      <c r="Y883" s="152"/>
      <c r="Z883" s="152"/>
      <c r="AA883" s="152"/>
      <c r="AB883" s="152"/>
      <c r="AC883" s="152"/>
      <c r="AD883" s="152"/>
    </row>
    <row r="884" spans="18:30" ht="15">
      <c r="R884" s="152"/>
      <c r="S884" s="152"/>
      <c r="T884" s="152"/>
      <c r="U884" s="152"/>
      <c r="V884" s="152"/>
      <c r="W884" s="152"/>
      <c r="X884" s="152"/>
      <c r="Y884" s="152"/>
      <c r="Z884" s="152"/>
      <c r="AA884" s="152"/>
      <c r="AB884" s="152"/>
      <c r="AC884" s="152"/>
      <c r="AD884" s="152"/>
    </row>
    <row r="885" spans="18:30" ht="15">
      <c r="R885" s="152"/>
      <c r="S885" s="152"/>
      <c r="T885" s="152"/>
      <c r="U885" s="152"/>
      <c r="V885" s="152"/>
      <c r="W885" s="152"/>
      <c r="X885" s="152"/>
      <c r="Y885" s="152"/>
      <c r="Z885" s="152"/>
      <c r="AA885" s="152"/>
      <c r="AB885" s="152"/>
      <c r="AC885" s="152"/>
      <c r="AD885" s="152"/>
    </row>
    <row r="886" spans="18:30" ht="15">
      <c r="R886" s="152"/>
      <c r="S886" s="152"/>
      <c r="T886" s="152"/>
      <c r="U886" s="152"/>
      <c r="V886" s="152"/>
      <c r="W886" s="152"/>
      <c r="X886" s="152"/>
      <c r="Y886" s="152"/>
      <c r="Z886" s="152"/>
      <c r="AA886" s="152"/>
      <c r="AB886" s="152"/>
      <c r="AC886" s="152"/>
      <c r="AD886" s="152"/>
    </row>
    <row r="887" spans="18:30" ht="15">
      <c r="R887" s="152"/>
      <c r="S887" s="152"/>
      <c r="T887" s="152"/>
      <c r="U887" s="152"/>
      <c r="V887" s="152"/>
      <c r="W887" s="152"/>
      <c r="X887" s="152"/>
      <c r="Y887" s="152"/>
      <c r="Z887" s="152"/>
      <c r="AA887" s="152"/>
      <c r="AB887" s="152"/>
      <c r="AC887" s="152"/>
      <c r="AD887" s="152"/>
    </row>
    <row r="888" spans="18:30" ht="15">
      <c r="R888" s="152"/>
      <c r="S888" s="152"/>
      <c r="T888" s="152"/>
      <c r="U888" s="152"/>
      <c r="V888" s="152"/>
      <c r="W888" s="152"/>
      <c r="X888" s="152"/>
      <c r="Y888" s="152"/>
      <c r="Z888" s="152"/>
      <c r="AA888" s="152"/>
      <c r="AB888" s="152"/>
      <c r="AC888" s="152"/>
      <c r="AD888" s="152"/>
    </row>
    <row r="889" spans="18:30" ht="15">
      <c r="R889" s="152"/>
      <c r="S889" s="152"/>
      <c r="T889" s="152"/>
      <c r="U889" s="152"/>
      <c r="V889" s="152"/>
      <c r="W889" s="152"/>
      <c r="X889" s="152"/>
      <c r="Y889" s="152"/>
      <c r="Z889" s="152"/>
      <c r="AA889" s="152"/>
      <c r="AB889" s="152"/>
      <c r="AC889" s="152"/>
      <c r="AD889" s="152"/>
    </row>
    <row r="890" spans="18:30" ht="15">
      <c r="R890" s="152"/>
      <c r="S890" s="152"/>
      <c r="T890" s="152"/>
      <c r="U890" s="152"/>
      <c r="V890" s="152"/>
      <c r="W890" s="152"/>
      <c r="X890" s="152"/>
      <c r="Y890" s="152"/>
      <c r="Z890" s="152"/>
      <c r="AA890" s="152"/>
      <c r="AB890" s="152"/>
      <c r="AC890" s="152"/>
      <c r="AD890" s="152"/>
    </row>
    <row r="891" spans="18:30" ht="15">
      <c r="R891" s="152"/>
      <c r="S891" s="152"/>
      <c r="T891" s="152"/>
      <c r="U891" s="152"/>
      <c r="V891" s="152"/>
      <c r="W891" s="152"/>
      <c r="X891" s="152"/>
      <c r="Y891" s="152"/>
      <c r="Z891" s="152"/>
      <c r="AA891" s="152"/>
      <c r="AB891" s="152"/>
      <c r="AC891" s="152"/>
      <c r="AD891" s="152"/>
    </row>
    <row r="892" spans="18:30" ht="15">
      <c r="R892" s="152"/>
      <c r="S892" s="152"/>
      <c r="T892" s="152"/>
      <c r="U892" s="152"/>
      <c r="V892" s="152"/>
      <c r="W892" s="152"/>
      <c r="X892" s="152"/>
      <c r="Y892" s="152"/>
      <c r="Z892" s="152"/>
      <c r="AA892" s="152"/>
      <c r="AB892" s="152"/>
      <c r="AC892" s="152"/>
      <c r="AD892" s="152"/>
    </row>
    <row r="893" spans="18:30" ht="15">
      <c r="R893" s="152"/>
      <c r="S893" s="152"/>
      <c r="T893" s="152"/>
      <c r="U893" s="152"/>
      <c r="V893" s="152"/>
      <c r="W893" s="152"/>
      <c r="X893" s="152"/>
      <c r="Y893" s="152"/>
      <c r="Z893" s="152"/>
      <c r="AA893" s="152"/>
      <c r="AB893" s="152"/>
      <c r="AC893" s="152"/>
      <c r="AD893" s="152"/>
    </row>
    <row r="894" spans="18:30" ht="15">
      <c r="R894" s="152"/>
      <c r="S894" s="152"/>
      <c r="T894" s="152"/>
      <c r="U894" s="152"/>
      <c r="V894" s="152"/>
      <c r="W894" s="152"/>
      <c r="X894" s="152"/>
      <c r="Y894" s="152"/>
      <c r="Z894" s="152"/>
      <c r="AA894" s="152"/>
      <c r="AB894" s="152"/>
      <c r="AC894" s="152"/>
      <c r="AD894" s="152"/>
    </row>
    <row r="895" spans="18:30" ht="15">
      <c r="R895" s="152"/>
      <c r="S895" s="152"/>
      <c r="T895" s="152"/>
      <c r="U895" s="152"/>
      <c r="V895" s="152"/>
      <c r="W895" s="152"/>
      <c r="X895" s="152"/>
      <c r="Y895" s="152"/>
      <c r="Z895" s="152"/>
      <c r="AA895" s="152"/>
      <c r="AB895" s="152"/>
      <c r="AC895" s="152"/>
      <c r="AD895" s="152"/>
    </row>
    <row r="896" spans="18:30" ht="15">
      <c r="R896" s="152"/>
      <c r="S896" s="152"/>
      <c r="T896" s="152"/>
      <c r="U896" s="152"/>
      <c r="V896" s="152"/>
      <c r="W896" s="152"/>
      <c r="X896" s="152"/>
      <c r="Y896" s="152"/>
      <c r="Z896" s="152"/>
      <c r="AA896" s="152"/>
      <c r="AB896" s="152"/>
      <c r="AC896" s="152"/>
      <c r="AD896" s="152"/>
    </row>
    <row r="897" spans="18:30" ht="15">
      <c r="R897" s="152"/>
      <c r="S897" s="152"/>
      <c r="T897" s="152"/>
      <c r="U897" s="152"/>
      <c r="V897" s="152"/>
      <c r="W897" s="152"/>
      <c r="X897" s="152"/>
      <c r="Y897" s="152"/>
      <c r="Z897" s="152"/>
      <c r="AA897" s="152"/>
      <c r="AB897" s="152"/>
      <c r="AC897" s="152"/>
      <c r="AD897" s="152"/>
    </row>
    <row r="898" spans="18:30" ht="15">
      <c r="R898" s="152"/>
      <c r="S898" s="152"/>
      <c r="T898" s="152"/>
      <c r="U898" s="152"/>
      <c r="V898" s="152"/>
      <c r="W898" s="152"/>
      <c r="X898" s="152"/>
      <c r="Y898" s="152"/>
      <c r="Z898" s="152"/>
      <c r="AA898" s="152"/>
      <c r="AB898" s="152"/>
      <c r="AC898" s="152"/>
      <c r="AD898" s="152"/>
    </row>
    <row r="899" spans="18:30" ht="15">
      <c r="R899" s="152"/>
      <c r="S899" s="152"/>
      <c r="T899" s="152"/>
      <c r="U899" s="152"/>
      <c r="V899" s="152"/>
      <c r="W899" s="152"/>
      <c r="X899" s="152"/>
      <c r="Y899" s="152"/>
      <c r="Z899" s="152"/>
      <c r="AA899" s="152"/>
      <c r="AB899" s="152"/>
      <c r="AC899" s="152"/>
      <c r="AD899" s="152"/>
    </row>
    <row r="900" spans="18:30" ht="15">
      <c r="R900" s="152"/>
      <c r="S900" s="152"/>
      <c r="T900" s="152"/>
      <c r="U900" s="152"/>
      <c r="V900" s="152"/>
      <c r="W900" s="152"/>
      <c r="X900" s="152"/>
      <c r="Y900" s="152"/>
      <c r="Z900" s="152"/>
      <c r="AA900" s="152"/>
      <c r="AB900" s="152"/>
      <c r="AC900" s="152"/>
      <c r="AD900" s="152"/>
    </row>
    <row r="901" spans="18:30" ht="15">
      <c r="R901" s="152"/>
      <c r="S901" s="152"/>
      <c r="T901" s="152"/>
      <c r="U901" s="152"/>
      <c r="V901" s="152"/>
      <c r="W901" s="152"/>
      <c r="X901" s="152"/>
      <c r="Y901" s="152"/>
      <c r="Z901" s="152"/>
      <c r="AA901" s="152"/>
      <c r="AB901" s="152"/>
      <c r="AC901" s="152"/>
      <c r="AD901" s="152"/>
    </row>
    <row r="902" spans="18:30" ht="15">
      <c r="R902" s="152"/>
      <c r="S902" s="152"/>
      <c r="T902" s="152"/>
      <c r="U902" s="152"/>
      <c r="V902" s="152"/>
      <c r="W902" s="152"/>
      <c r="X902" s="152"/>
      <c r="Y902" s="152"/>
      <c r="Z902" s="152"/>
      <c r="AA902" s="152"/>
      <c r="AB902" s="152"/>
      <c r="AC902" s="152"/>
      <c r="AD902" s="152"/>
    </row>
    <row r="903" spans="18:30" ht="15">
      <c r="R903" s="152"/>
      <c r="S903" s="152"/>
      <c r="T903" s="152"/>
      <c r="U903" s="152"/>
      <c r="V903" s="152"/>
      <c r="W903" s="152"/>
      <c r="X903" s="152"/>
      <c r="Y903" s="152"/>
      <c r="Z903" s="152"/>
      <c r="AA903" s="152"/>
      <c r="AB903" s="152"/>
      <c r="AC903" s="152"/>
      <c r="AD903" s="152"/>
    </row>
    <row r="904" spans="18:30" ht="15">
      <c r="R904" s="152"/>
      <c r="S904" s="152"/>
      <c r="T904" s="152"/>
      <c r="U904" s="152"/>
      <c r="V904" s="152"/>
      <c r="W904" s="152"/>
      <c r="X904" s="152"/>
      <c r="Y904" s="152"/>
      <c r="Z904" s="152"/>
      <c r="AA904" s="152"/>
      <c r="AB904" s="152"/>
      <c r="AC904" s="152"/>
      <c r="AD904" s="152"/>
    </row>
    <row r="905" spans="18:30" ht="15">
      <c r="R905" s="152"/>
      <c r="S905" s="152"/>
      <c r="T905" s="152"/>
      <c r="U905" s="152"/>
      <c r="V905" s="152"/>
      <c r="W905" s="152"/>
      <c r="X905" s="152"/>
      <c r="Y905" s="152"/>
      <c r="Z905" s="152"/>
      <c r="AA905" s="152"/>
      <c r="AB905" s="152"/>
      <c r="AC905" s="152"/>
      <c r="AD905" s="152"/>
    </row>
    <row r="906" spans="18:30" ht="15">
      <c r="R906" s="152"/>
      <c r="S906" s="152"/>
      <c r="T906" s="152"/>
      <c r="U906" s="152"/>
      <c r="V906" s="152"/>
      <c r="W906" s="152"/>
      <c r="X906" s="152"/>
      <c r="Y906" s="152"/>
      <c r="Z906" s="152"/>
      <c r="AA906" s="152"/>
      <c r="AB906" s="152"/>
      <c r="AC906" s="152"/>
      <c r="AD906" s="152"/>
    </row>
    <row r="907" spans="18:30" ht="15">
      <c r="R907" s="152"/>
      <c r="S907" s="152"/>
      <c r="T907" s="152"/>
      <c r="U907" s="152"/>
      <c r="V907" s="152"/>
      <c r="W907" s="152"/>
      <c r="X907" s="152"/>
      <c r="Y907" s="152"/>
      <c r="Z907" s="152"/>
      <c r="AA907" s="152"/>
      <c r="AB907" s="152"/>
      <c r="AC907" s="152"/>
      <c r="AD907" s="152"/>
    </row>
    <row r="908" spans="18:30" ht="15">
      <c r="R908" s="152"/>
      <c r="S908" s="152"/>
      <c r="T908" s="152"/>
      <c r="U908" s="152"/>
      <c r="V908" s="152"/>
      <c r="W908" s="152"/>
      <c r="X908" s="152"/>
      <c r="Y908" s="152"/>
      <c r="Z908" s="152"/>
      <c r="AA908" s="152"/>
      <c r="AB908" s="152"/>
      <c r="AC908" s="152"/>
      <c r="AD908" s="152"/>
    </row>
    <row r="909" spans="18:30" ht="15">
      <c r="R909" s="152"/>
      <c r="S909" s="152"/>
      <c r="T909" s="152"/>
      <c r="U909" s="152"/>
      <c r="V909" s="152"/>
      <c r="W909" s="152"/>
      <c r="X909" s="152"/>
      <c r="Y909" s="152"/>
      <c r="Z909" s="152"/>
      <c r="AA909" s="152"/>
      <c r="AB909" s="152"/>
      <c r="AC909" s="152"/>
      <c r="AD909" s="152"/>
    </row>
    <row r="910" spans="18:30" ht="15">
      <c r="R910" s="152"/>
      <c r="S910" s="152"/>
      <c r="T910" s="152"/>
      <c r="U910" s="152"/>
      <c r="V910" s="152"/>
      <c r="W910" s="152"/>
      <c r="X910" s="152"/>
      <c r="Y910" s="152"/>
      <c r="Z910" s="152"/>
      <c r="AA910" s="152"/>
      <c r="AB910" s="152"/>
      <c r="AC910" s="152"/>
      <c r="AD910" s="152"/>
    </row>
    <row r="911" spans="18:30" ht="15">
      <c r="R911" s="152"/>
      <c r="S911" s="152"/>
      <c r="T911" s="152"/>
      <c r="U911" s="152"/>
      <c r="V911" s="152"/>
      <c r="W911" s="152"/>
      <c r="X911" s="152"/>
      <c r="Y911" s="152"/>
      <c r="Z911" s="152"/>
      <c r="AA911" s="152"/>
      <c r="AB911" s="152"/>
      <c r="AC911" s="152"/>
      <c r="AD911" s="152"/>
    </row>
    <row r="912" spans="18:30" ht="15">
      <c r="R912" s="152"/>
      <c r="S912" s="152"/>
      <c r="T912" s="152"/>
      <c r="U912" s="152"/>
      <c r="V912" s="152"/>
      <c r="W912" s="152"/>
      <c r="X912" s="152"/>
      <c r="Y912" s="152"/>
      <c r="Z912" s="152"/>
      <c r="AA912" s="152"/>
      <c r="AB912" s="152"/>
      <c r="AC912" s="152"/>
      <c r="AD912" s="152"/>
    </row>
    <row r="913" spans="18:30" ht="15">
      <c r="R913" s="152"/>
      <c r="S913" s="152"/>
      <c r="T913" s="152"/>
      <c r="U913" s="152"/>
      <c r="V913" s="152"/>
      <c r="W913" s="152"/>
      <c r="X913" s="152"/>
      <c r="Y913" s="152"/>
      <c r="Z913" s="152"/>
      <c r="AA913" s="152"/>
      <c r="AB913" s="152"/>
      <c r="AC913" s="152"/>
      <c r="AD913" s="152"/>
    </row>
    <row r="914" spans="18:30" ht="15">
      <c r="R914" s="152"/>
      <c r="S914" s="152"/>
      <c r="T914" s="152"/>
      <c r="U914" s="152"/>
      <c r="V914" s="152"/>
      <c r="W914" s="152"/>
      <c r="X914" s="152"/>
      <c r="Y914" s="152"/>
      <c r="Z914" s="152"/>
      <c r="AA914" s="152"/>
      <c r="AB914" s="152"/>
      <c r="AC914" s="152"/>
      <c r="AD914" s="152"/>
    </row>
    <row r="915" spans="18:30" ht="15">
      <c r="R915" s="152"/>
      <c r="S915" s="152"/>
      <c r="T915" s="152"/>
      <c r="U915" s="152"/>
      <c r="V915" s="152"/>
      <c r="W915" s="152"/>
      <c r="X915" s="152"/>
      <c r="Y915" s="152"/>
      <c r="Z915" s="152"/>
      <c r="AA915" s="152"/>
      <c r="AB915" s="152"/>
      <c r="AC915" s="152"/>
      <c r="AD915" s="152"/>
    </row>
    <row r="916" spans="18:30" ht="15">
      <c r="R916" s="152"/>
      <c r="S916" s="152"/>
      <c r="T916" s="152"/>
      <c r="U916" s="152"/>
      <c r="V916" s="152"/>
      <c r="W916" s="152"/>
      <c r="X916" s="152"/>
      <c r="Y916" s="152"/>
      <c r="Z916" s="152"/>
      <c r="AA916" s="152"/>
      <c r="AB916" s="152"/>
      <c r="AC916" s="152"/>
      <c r="AD916" s="152"/>
    </row>
    <row r="917" spans="18:30" ht="15">
      <c r="R917" s="152"/>
      <c r="S917" s="152"/>
      <c r="T917" s="152"/>
      <c r="U917" s="152"/>
      <c r="V917" s="152"/>
      <c r="W917" s="152"/>
      <c r="X917" s="152"/>
      <c r="Y917" s="152"/>
      <c r="Z917" s="152"/>
      <c r="AA917" s="152"/>
      <c r="AB917" s="152"/>
      <c r="AC917" s="152"/>
      <c r="AD917" s="152"/>
    </row>
    <row r="918" spans="18:30" ht="15">
      <c r="R918" s="152"/>
      <c r="S918" s="152"/>
      <c r="T918" s="152"/>
      <c r="U918" s="152"/>
      <c r="V918" s="152"/>
      <c r="W918" s="152"/>
      <c r="X918" s="152"/>
      <c r="Y918" s="152"/>
      <c r="Z918" s="152"/>
      <c r="AA918" s="152"/>
      <c r="AB918" s="152"/>
      <c r="AC918" s="152"/>
      <c r="AD918" s="152"/>
    </row>
    <row r="919" spans="18:30" ht="15">
      <c r="R919" s="152"/>
      <c r="S919" s="152"/>
      <c r="T919" s="152"/>
      <c r="U919" s="152"/>
      <c r="V919" s="152"/>
      <c r="W919" s="152"/>
      <c r="X919" s="152"/>
      <c r="Y919" s="152"/>
      <c r="Z919" s="152"/>
      <c r="AA919" s="152"/>
      <c r="AB919" s="152"/>
      <c r="AC919" s="152"/>
      <c r="AD919" s="152"/>
    </row>
    <row r="920" spans="18:30" ht="15">
      <c r="R920" s="152"/>
      <c r="S920" s="152"/>
      <c r="T920" s="152"/>
      <c r="U920" s="152"/>
      <c r="V920" s="152"/>
      <c r="W920" s="152"/>
      <c r="X920" s="152"/>
      <c r="Y920" s="152"/>
      <c r="Z920" s="152"/>
      <c r="AA920" s="152"/>
      <c r="AB920" s="152"/>
      <c r="AC920" s="152"/>
      <c r="AD920" s="152"/>
    </row>
    <row r="921" spans="18:30" ht="15">
      <c r="R921" s="152"/>
      <c r="S921" s="152"/>
      <c r="T921" s="152"/>
      <c r="U921" s="152"/>
      <c r="V921" s="152"/>
      <c r="W921" s="152"/>
      <c r="X921" s="152"/>
      <c r="Y921" s="152"/>
      <c r="Z921" s="152"/>
      <c r="AA921" s="152"/>
      <c r="AB921" s="152"/>
      <c r="AC921" s="152"/>
      <c r="AD921" s="152"/>
    </row>
    <row r="922" spans="18:30" ht="15">
      <c r="R922" s="152"/>
      <c r="S922" s="152"/>
      <c r="T922" s="152"/>
      <c r="U922" s="152"/>
      <c r="V922" s="152"/>
      <c r="W922" s="152"/>
      <c r="X922" s="152"/>
      <c r="Y922" s="152"/>
      <c r="Z922" s="152"/>
      <c r="AA922" s="152"/>
      <c r="AB922" s="152"/>
      <c r="AC922" s="152"/>
      <c r="AD922" s="152"/>
    </row>
    <row r="923" spans="18:30" ht="15">
      <c r="R923" s="152"/>
      <c r="S923" s="152"/>
      <c r="T923" s="152"/>
      <c r="U923" s="152"/>
      <c r="V923" s="152"/>
      <c r="W923" s="152"/>
      <c r="X923" s="152"/>
      <c r="Y923" s="152"/>
      <c r="Z923" s="152"/>
      <c r="AA923" s="152"/>
      <c r="AB923" s="152"/>
      <c r="AC923" s="152"/>
      <c r="AD923" s="152"/>
    </row>
    <row r="924" spans="18:30" ht="15">
      <c r="R924" s="152"/>
      <c r="S924" s="152"/>
      <c r="T924" s="152"/>
      <c r="U924" s="152"/>
      <c r="V924" s="152"/>
      <c r="W924" s="152"/>
      <c r="X924" s="152"/>
      <c r="Y924" s="152"/>
      <c r="Z924" s="152"/>
      <c r="AA924" s="152"/>
      <c r="AB924" s="152"/>
      <c r="AC924" s="152"/>
      <c r="AD924" s="152"/>
    </row>
    <row r="925" spans="18:30" ht="15">
      <c r="R925" s="152"/>
      <c r="S925" s="152"/>
      <c r="T925" s="152"/>
      <c r="U925" s="152"/>
      <c r="V925" s="152"/>
      <c r="W925" s="152"/>
      <c r="X925" s="152"/>
      <c r="Y925" s="152"/>
      <c r="Z925" s="152"/>
      <c r="AA925" s="152"/>
      <c r="AB925" s="152"/>
      <c r="AC925" s="152"/>
      <c r="AD925" s="152"/>
    </row>
    <row r="926" spans="18:30" ht="15">
      <c r="R926" s="152"/>
      <c r="S926" s="152"/>
      <c r="T926" s="152"/>
      <c r="U926" s="152"/>
      <c r="V926" s="152"/>
      <c r="W926" s="152"/>
      <c r="X926" s="152"/>
      <c r="Y926" s="152"/>
      <c r="Z926" s="152"/>
      <c r="AA926" s="152"/>
      <c r="AB926" s="152"/>
      <c r="AC926" s="152"/>
      <c r="AD926" s="152"/>
    </row>
    <row r="927" spans="18:30" ht="15">
      <c r="R927" s="152"/>
      <c r="S927" s="152"/>
      <c r="T927" s="152"/>
      <c r="U927" s="152"/>
      <c r="V927" s="152"/>
      <c r="W927" s="152"/>
      <c r="X927" s="152"/>
      <c r="Y927" s="152"/>
      <c r="Z927" s="152"/>
      <c r="AA927" s="152"/>
      <c r="AB927" s="152"/>
      <c r="AC927" s="152"/>
      <c r="AD927" s="152"/>
    </row>
    <row r="928" spans="18:30" ht="15">
      <c r="R928" s="152"/>
      <c r="S928" s="152"/>
      <c r="T928" s="152"/>
      <c r="U928" s="152"/>
      <c r="V928" s="152"/>
      <c r="W928" s="152"/>
      <c r="X928" s="152"/>
      <c r="Y928" s="152"/>
      <c r="Z928" s="152"/>
      <c r="AA928" s="152"/>
      <c r="AB928" s="152"/>
      <c r="AC928" s="152"/>
      <c r="AD928" s="152"/>
    </row>
    <row r="929" spans="18:30" ht="15">
      <c r="R929" s="152"/>
      <c r="S929" s="152"/>
      <c r="T929" s="152"/>
      <c r="U929" s="152"/>
      <c r="V929" s="152"/>
      <c r="W929" s="152"/>
      <c r="X929" s="152"/>
      <c r="Y929" s="152"/>
      <c r="Z929" s="152"/>
      <c r="AA929" s="152"/>
      <c r="AB929" s="152"/>
      <c r="AC929" s="152"/>
      <c r="AD929" s="152"/>
    </row>
    <row r="930" spans="18:30" ht="15">
      <c r="R930" s="152"/>
      <c r="S930" s="152"/>
      <c r="T930" s="152"/>
      <c r="U930" s="152"/>
      <c r="V930" s="152"/>
      <c r="W930" s="152"/>
      <c r="X930" s="152"/>
      <c r="Y930" s="152"/>
      <c r="Z930" s="152"/>
      <c r="AA930" s="152"/>
      <c r="AB930" s="152"/>
      <c r="AC930" s="152"/>
      <c r="AD930" s="152"/>
    </row>
    <row r="931" spans="18:30" ht="15">
      <c r="R931" s="152"/>
      <c r="S931" s="152"/>
      <c r="T931" s="152"/>
      <c r="U931" s="152"/>
      <c r="V931" s="152"/>
      <c r="W931" s="152"/>
      <c r="X931" s="152"/>
      <c r="Y931" s="152"/>
      <c r="Z931" s="152"/>
      <c r="AA931" s="152"/>
      <c r="AB931" s="152"/>
      <c r="AC931" s="152"/>
      <c r="AD931" s="152"/>
    </row>
    <row r="932" spans="18:30" ht="15">
      <c r="R932" s="152"/>
      <c r="S932" s="152"/>
      <c r="T932" s="152"/>
      <c r="U932" s="152"/>
      <c r="V932" s="152"/>
      <c r="W932" s="152"/>
      <c r="X932" s="152"/>
      <c r="Y932" s="152"/>
      <c r="Z932" s="152"/>
      <c r="AA932" s="152"/>
      <c r="AB932" s="152"/>
      <c r="AC932" s="152"/>
      <c r="AD932" s="152"/>
    </row>
    <row r="933" spans="18:30" ht="15">
      <c r="R933" s="152"/>
      <c r="S933" s="152"/>
      <c r="T933" s="152"/>
      <c r="U933" s="152"/>
      <c r="V933" s="152"/>
      <c r="W933" s="152"/>
      <c r="X933" s="152"/>
      <c r="Y933" s="152"/>
      <c r="Z933" s="152"/>
      <c r="AA933" s="152"/>
      <c r="AB933" s="152"/>
      <c r="AC933" s="152"/>
      <c r="AD933" s="152"/>
    </row>
    <row r="934" spans="18:30" ht="15">
      <c r="R934" s="152"/>
      <c r="S934" s="152"/>
      <c r="T934" s="152"/>
      <c r="U934" s="152"/>
      <c r="V934" s="152"/>
      <c r="W934" s="152"/>
      <c r="X934" s="152"/>
      <c r="Y934" s="152"/>
      <c r="Z934" s="152"/>
      <c r="AA934" s="152"/>
      <c r="AB934" s="152"/>
      <c r="AC934" s="152"/>
      <c r="AD934" s="152"/>
    </row>
    <row r="935" spans="18:30" ht="15">
      <c r="R935" s="152"/>
      <c r="S935" s="152"/>
      <c r="T935" s="152"/>
      <c r="U935" s="152"/>
      <c r="V935" s="152"/>
      <c r="W935" s="152"/>
      <c r="X935" s="152"/>
      <c r="Y935" s="152"/>
      <c r="Z935" s="152"/>
      <c r="AA935" s="152"/>
      <c r="AB935" s="152"/>
      <c r="AC935" s="152"/>
      <c r="AD935" s="152"/>
    </row>
    <row r="936" spans="18:30" ht="15">
      <c r="R936" s="152"/>
      <c r="S936" s="152"/>
      <c r="T936" s="152"/>
      <c r="U936" s="152"/>
      <c r="V936" s="152"/>
      <c r="W936" s="152"/>
      <c r="X936" s="152"/>
      <c r="Y936" s="152"/>
      <c r="Z936" s="152"/>
      <c r="AA936" s="152"/>
      <c r="AB936" s="152"/>
      <c r="AC936" s="152"/>
      <c r="AD936" s="152"/>
    </row>
    <row r="937" spans="18:30" ht="15">
      <c r="R937" s="152"/>
      <c r="S937" s="152"/>
      <c r="T937" s="152"/>
      <c r="U937" s="152"/>
      <c r="V937" s="152"/>
      <c r="W937" s="152"/>
      <c r="X937" s="152"/>
      <c r="Y937" s="152"/>
      <c r="Z937" s="152"/>
      <c r="AA937" s="152"/>
      <c r="AB937" s="152"/>
      <c r="AC937" s="152"/>
      <c r="AD937" s="152"/>
    </row>
    <row r="938" spans="18:30" ht="15">
      <c r="R938" s="152"/>
      <c r="S938" s="152"/>
      <c r="T938" s="152"/>
      <c r="U938" s="152"/>
      <c r="V938" s="152"/>
      <c r="W938" s="152"/>
      <c r="X938" s="152"/>
      <c r="Y938" s="152"/>
      <c r="Z938" s="152"/>
      <c r="AA938" s="152"/>
      <c r="AB938" s="152"/>
      <c r="AC938" s="152"/>
      <c r="AD938" s="152"/>
    </row>
    <row r="939" spans="18:30" ht="15">
      <c r="R939" s="152"/>
      <c r="S939" s="152"/>
      <c r="T939" s="152"/>
      <c r="U939" s="152"/>
      <c r="V939" s="152"/>
      <c r="W939" s="152"/>
      <c r="X939" s="152"/>
      <c r="Y939" s="152"/>
      <c r="Z939" s="152"/>
      <c r="AA939" s="152"/>
      <c r="AB939" s="152"/>
      <c r="AC939" s="152"/>
      <c r="AD939" s="152"/>
    </row>
    <row r="940" spans="18:30" ht="15">
      <c r="R940" s="152"/>
      <c r="S940" s="152"/>
      <c r="T940" s="152"/>
      <c r="U940" s="152"/>
      <c r="V940" s="152"/>
      <c r="W940" s="152"/>
      <c r="X940" s="152"/>
      <c r="Y940" s="152"/>
      <c r="Z940" s="152"/>
      <c r="AA940" s="152"/>
      <c r="AB940" s="152"/>
      <c r="AC940" s="152"/>
      <c r="AD940" s="152"/>
    </row>
    <row r="941" spans="18:30" ht="15">
      <c r="R941" s="152"/>
      <c r="S941" s="152"/>
      <c r="T941" s="152"/>
      <c r="U941" s="152"/>
      <c r="V941" s="152"/>
      <c r="W941" s="152"/>
      <c r="X941" s="152"/>
      <c r="Y941" s="152"/>
      <c r="Z941" s="152"/>
      <c r="AA941" s="152"/>
      <c r="AB941" s="152"/>
      <c r="AC941" s="152"/>
      <c r="AD941" s="152"/>
    </row>
    <row r="942" spans="18:30" ht="15">
      <c r="R942" s="152"/>
      <c r="S942" s="152"/>
      <c r="T942" s="152"/>
      <c r="U942" s="152"/>
      <c r="V942" s="152"/>
      <c r="W942" s="152"/>
      <c r="X942" s="152"/>
      <c r="Y942" s="152"/>
      <c r="Z942" s="152"/>
      <c r="AA942" s="152"/>
      <c r="AB942" s="152"/>
      <c r="AC942" s="152"/>
      <c r="AD942" s="152"/>
    </row>
    <row r="943" spans="18:30" ht="15">
      <c r="R943" s="152"/>
      <c r="S943" s="152"/>
      <c r="T943" s="152"/>
      <c r="U943" s="152"/>
      <c r="V943" s="152"/>
      <c r="W943" s="152"/>
      <c r="X943" s="152"/>
      <c r="Y943" s="152"/>
      <c r="Z943" s="152"/>
      <c r="AA943" s="152"/>
      <c r="AB943" s="152"/>
      <c r="AC943" s="152"/>
      <c r="AD943" s="152"/>
    </row>
    <row r="944" spans="18:30" ht="15">
      <c r="R944" s="152"/>
      <c r="S944" s="152"/>
      <c r="T944" s="152"/>
      <c r="U944" s="152"/>
      <c r="V944" s="152"/>
      <c r="W944" s="152"/>
      <c r="X944" s="152"/>
      <c r="Y944" s="152"/>
      <c r="Z944" s="152"/>
      <c r="AA944" s="152"/>
      <c r="AB944" s="152"/>
      <c r="AC944" s="152"/>
      <c r="AD944" s="152"/>
    </row>
    <row r="945" spans="18:30" ht="15">
      <c r="R945" s="152"/>
      <c r="S945" s="152"/>
      <c r="T945" s="152"/>
      <c r="U945" s="152"/>
      <c r="V945" s="152"/>
      <c r="W945" s="152"/>
      <c r="X945" s="152"/>
      <c r="Y945" s="152"/>
      <c r="Z945" s="152"/>
      <c r="AA945" s="152"/>
      <c r="AB945" s="152"/>
      <c r="AC945" s="152"/>
      <c r="AD945" s="152"/>
    </row>
    <row r="946" spans="18:30" ht="15">
      <c r="R946" s="152"/>
      <c r="S946" s="152"/>
      <c r="T946" s="152"/>
      <c r="U946" s="152"/>
      <c r="V946" s="152"/>
      <c r="W946" s="152"/>
      <c r="X946" s="152"/>
      <c r="Y946" s="152"/>
      <c r="Z946" s="152"/>
      <c r="AA946" s="152"/>
      <c r="AB946" s="152"/>
      <c r="AC946" s="152"/>
      <c r="AD946" s="152"/>
    </row>
    <row r="947" spans="18:30" ht="15">
      <c r="R947" s="152"/>
      <c r="S947" s="152"/>
      <c r="T947" s="152"/>
      <c r="U947" s="152"/>
      <c r="V947" s="152"/>
      <c r="W947" s="152"/>
      <c r="X947" s="152"/>
      <c r="Y947" s="152"/>
      <c r="Z947" s="152"/>
      <c r="AA947" s="152"/>
      <c r="AB947" s="152"/>
      <c r="AC947" s="152"/>
      <c r="AD947" s="152"/>
    </row>
    <row r="948" spans="18:30" ht="15">
      <c r="R948" s="152"/>
      <c r="S948" s="152"/>
      <c r="T948" s="152"/>
      <c r="U948" s="152"/>
      <c r="V948" s="152"/>
      <c r="W948" s="152"/>
      <c r="X948" s="152"/>
      <c r="Y948" s="152"/>
      <c r="Z948" s="152"/>
      <c r="AA948" s="152"/>
      <c r="AB948" s="152"/>
      <c r="AC948" s="152"/>
      <c r="AD948" s="152"/>
    </row>
    <row r="949" spans="18:30" ht="15">
      <c r="R949" s="152"/>
      <c r="S949" s="152"/>
      <c r="T949" s="152"/>
      <c r="U949" s="152"/>
      <c r="V949" s="152"/>
      <c r="W949" s="152"/>
      <c r="X949" s="152"/>
      <c r="Y949" s="152"/>
      <c r="Z949" s="152"/>
      <c r="AA949" s="152"/>
      <c r="AB949" s="152"/>
      <c r="AC949" s="152"/>
      <c r="AD949" s="152"/>
    </row>
    <row r="950" spans="18:30" ht="15">
      <c r="R950" s="152"/>
      <c r="S950" s="152"/>
      <c r="T950" s="152"/>
      <c r="U950" s="152"/>
      <c r="V950" s="152"/>
      <c r="W950" s="152"/>
      <c r="X950" s="152"/>
      <c r="Y950" s="152"/>
      <c r="Z950" s="152"/>
      <c r="AA950" s="152"/>
      <c r="AB950" s="152"/>
      <c r="AC950" s="152"/>
      <c r="AD950" s="152"/>
    </row>
    <row r="951" spans="18:30" ht="15">
      <c r="R951" s="152"/>
      <c r="S951" s="152"/>
      <c r="T951" s="152"/>
      <c r="U951" s="152"/>
      <c r="V951" s="152"/>
      <c r="W951" s="152"/>
      <c r="X951" s="152"/>
      <c r="Y951" s="152"/>
      <c r="Z951" s="152"/>
      <c r="AA951" s="152"/>
      <c r="AB951" s="152"/>
      <c r="AC951" s="152"/>
      <c r="AD951" s="152"/>
    </row>
    <row r="952" spans="18:30" ht="15">
      <c r="R952" s="152"/>
      <c r="S952" s="152"/>
      <c r="T952" s="152"/>
      <c r="U952" s="152"/>
      <c r="V952" s="152"/>
      <c r="W952" s="152"/>
      <c r="X952" s="152"/>
      <c r="Y952" s="152"/>
      <c r="Z952" s="152"/>
      <c r="AA952" s="152"/>
      <c r="AB952" s="152"/>
      <c r="AC952" s="152"/>
      <c r="AD952" s="152"/>
    </row>
    <row r="953" spans="18:30" ht="15">
      <c r="R953" s="152"/>
      <c r="S953" s="152"/>
      <c r="T953" s="152"/>
      <c r="U953" s="152"/>
      <c r="V953" s="152"/>
      <c r="W953" s="152"/>
      <c r="X953" s="152"/>
      <c r="Y953" s="152"/>
      <c r="Z953" s="152"/>
      <c r="AA953" s="152"/>
      <c r="AB953" s="152"/>
      <c r="AC953" s="152"/>
      <c r="AD953" s="152"/>
    </row>
    <row r="954" spans="18:30" ht="15">
      <c r="R954" s="152"/>
      <c r="S954" s="152"/>
      <c r="T954" s="152"/>
      <c r="U954" s="152"/>
      <c r="V954" s="152"/>
      <c r="W954" s="152"/>
      <c r="X954" s="152"/>
      <c r="Y954" s="152"/>
      <c r="Z954" s="152"/>
      <c r="AA954" s="152"/>
      <c r="AB954" s="152"/>
      <c r="AC954" s="152"/>
      <c r="AD954" s="152"/>
    </row>
    <row r="955" spans="18:30" ht="15">
      <c r="R955" s="152"/>
      <c r="S955" s="152"/>
      <c r="T955" s="152"/>
      <c r="U955" s="152"/>
      <c r="V955" s="152"/>
      <c r="W955" s="152"/>
      <c r="X955" s="152"/>
      <c r="Y955" s="152"/>
      <c r="Z955" s="152"/>
      <c r="AA955" s="152"/>
      <c r="AB955" s="152"/>
      <c r="AC955" s="152"/>
      <c r="AD955" s="152"/>
    </row>
    <row r="956" spans="18:30" ht="15">
      <c r="R956" s="152"/>
      <c r="S956" s="152"/>
      <c r="T956" s="152"/>
      <c r="U956" s="152"/>
      <c r="V956" s="152"/>
      <c r="W956" s="152"/>
      <c r="X956" s="152"/>
      <c r="Y956" s="152"/>
      <c r="Z956" s="152"/>
      <c r="AA956" s="152"/>
      <c r="AB956" s="152"/>
      <c r="AC956" s="152"/>
      <c r="AD956" s="152"/>
    </row>
    <row r="957" spans="18:30" ht="15">
      <c r="R957" s="152"/>
      <c r="S957" s="152"/>
      <c r="T957" s="152"/>
      <c r="U957" s="152"/>
      <c r="V957" s="152"/>
      <c r="W957" s="152"/>
      <c r="X957" s="152"/>
      <c r="Y957" s="152"/>
      <c r="Z957" s="152"/>
      <c r="AA957" s="152"/>
      <c r="AB957" s="152"/>
      <c r="AC957" s="152"/>
      <c r="AD957" s="152"/>
    </row>
    <row r="958" spans="18:30" ht="15">
      <c r="R958" s="152"/>
      <c r="S958" s="152"/>
      <c r="T958" s="152"/>
      <c r="U958" s="152"/>
      <c r="V958" s="152"/>
      <c r="W958" s="152"/>
      <c r="X958" s="152"/>
      <c r="Y958" s="152"/>
      <c r="Z958" s="152"/>
      <c r="AA958" s="152"/>
      <c r="AB958" s="152"/>
      <c r="AC958" s="152"/>
      <c r="AD958" s="152"/>
    </row>
    <row r="959" spans="18:30" ht="15">
      <c r="R959" s="152"/>
      <c r="S959" s="152"/>
      <c r="T959" s="152"/>
      <c r="U959" s="152"/>
      <c r="V959" s="152"/>
      <c r="W959" s="152"/>
      <c r="X959" s="152"/>
      <c r="Y959" s="152"/>
      <c r="Z959" s="152"/>
      <c r="AA959" s="152"/>
      <c r="AB959" s="152"/>
      <c r="AC959" s="152"/>
      <c r="AD959" s="152"/>
    </row>
    <row r="960" spans="18:30" ht="15">
      <c r="R960" s="152"/>
      <c r="S960" s="152"/>
      <c r="T960" s="152"/>
      <c r="U960" s="152"/>
      <c r="V960" s="152"/>
      <c r="W960" s="152"/>
      <c r="X960" s="152"/>
      <c r="Y960" s="152"/>
      <c r="Z960" s="152"/>
      <c r="AA960" s="152"/>
      <c r="AB960" s="152"/>
      <c r="AC960" s="152"/>
      <c r="AD960" s="152"/>
    </row>
    <row r="961" spans="18:30" ht="15">
      <c r="R961" s="152"/>
      <c r="S961" s="152"/>
      <c r="T961" s="152"/>
      <c r="U961" s="152"/>
      <c r="V961" s="152"/>
      <c r="W961" s="152"/>
      <c r="X961" s="152"/>
      <c r="Y961" s="152"/>
      <c r="Z961" s="152"/>
      <c r="AA961" s="152"/>
      <c r="AB961" s="152"/>
      <c r="AC961" s="152"/>
      <c r="AD961" s="152"/>
    </row>
    <row r="962" spans="18:30" ht="15">
      <c r="R962" s="152"/>
      <c r="S962" s="152"/>
      <c r="T962" s="152"/>
      <c r="U962" s="152"/>
      <c r="V962" s="152"/>
      <c r="W962" s="152"/>
      <c r="X962" s="152"/>
      <c r="Y962" s="152"/>
      <c r="Z962" s="152"/>
      <c r="AA962" s="152"/>
      <c r="AB962" s="152"/>
      <c r="AC962" s="152"/>
      <c r="AD962" s="152"/>
    </row>
    <row r="963" spans="18:30" ht="15">
      <c r="R963" s="152"/>
      <c r="S963" s="152"/>
      <c r="T963" s="152"/>
      <c r="U963" s="152"/>
      <c r="V963" s="152"/>
      <c r="W963" s="152"/>
      <c r="X963" s="152"/>
      <c r="Y963" s="152"/>
      <c r="Z963" s="152"/>
      <c r="AA963" s="152"/>
      <c r="AB963" s="152"/>
      <c r="AC963" s="152"/>
      <c r="AD963" s="152"/>
    </row>
    <row r="964" spans="18:30" ht="15">
      <c r="R964" s="152"/>
      <c r="S964" s="152"/>
      <c r="T964" s="152"/>
      <c r="U964" s="152"/>
      <c r="V964" s="152"/>
      <c r="W964" s="152"/>
      <c r="X964" s="152"/>
      <c r="Y964" s="152"/>
      <c r="Z964" s="152"/>
      <c r="AA964" s="152"/>
      <c r="AB964" s="152"/>
      <c r="AC964" s="152"/>
      <c r="AD964" s="152"/>
    </row>
    <row r="965" spans="18:30" ht="15">
      <c r="R965" s="152"/>
      <c r="S965" s="152"/>
      <c r="T965" s="152"/>
      <c r="U965" s="152"/>
      <c r="V965" s="152"/>
      <c r="W965" s="152"/>
      <c r="X965" s="152"/>
      <c r="Y965" s="152"/>
      <c r="Z965" s="152"/>
      <c r="AA965" s="152"/>
      <c r="AB965" s="152"/>
      <c r="AC965" s="152"/>
      <c r="AD965" s="152"/>
    </row>
    <row r="966" spans="18:30" ht="15">
      <c r="R966" s="152"/>
      <c r="S966" s="152"/>
      <c r="T966" s="152"/>
      <c r="U966" s="152"/>
      <c r="V966" s="152"/>
      <c r="W966" s="152"/>
      <c r="X966" s="152"/>
      <c r="Y966" s="152"/>
      <c r="Z966" s="152"/>
      <c r="AA966" s="152"/>
      <c r="AB966" s="152"/>
      <c r="AC966" s="152"/>
      <c r="AD966" s="152"/>
    </row>
    <row r="967" spans="18:30" ht="15">
      <c r="R967" s="152"/>
      <c r="S967" s="152"/>
      <c r="T967" s="152"/>
      <c r="U967" s="152"/>
      <c r="V967" s="152"/>
      <c r="W967" s="152"/>
      <c r="X967" s="152"/>
      <c r="Y967" s="152"/>
      <c r="Z967" s="152"/>
      <c r="AA967" s="152"/>
      <c r="AB967" s="152"/>
      <c r="AC967" s="152"/>
      <c r="AD967" s="152"/>
    </row>
    <row r="968" spans="18:30" ht="15">
      <c r="R968" s="152"/>
      <c r="S968" s="152"/>
      <c r="T968" s="152"/>
      <c r="U968" s="152"/>
      <c r="V968" s="152"/>
      <c r="W968" s="152"/>
      <c r="X968" s="152"/>
      <c r="Y968" s="152"/>
      <c r="Z968" s="152"/>
      <c r="AA968" s="152"/>
      <c r="AB968" s="152"/>
      <c r="AC968" s="152"/>
      <c r="AD968" s="152"/>
    </row>
    <row r="969" spans="18:30" ht="15">
      <c r="R969" s="152"/>
      <c r="S969" s="152"/>
      <c r="T969" s="152"/>
      <c r="U969" s="152"/>
      <c r="V969" s="152"/>
      <c r="W969" s="152"/>
      <c r="X969" s="152"/>
      <c r="Y969" s="152"/>
      <c r="Z969" s="152"/>
      <c r="AA969" s="152"/>
      <c r="AB969" s="152"/>
      <c r="AC969" s="152"/>
      <c r="AD969" s="152"/>
    </row>
    <row r="970" spans="18:30" ht="15">
      <c r="R970" s="152"/>
      <c r="S970" s="152"/>
      <c r="T970" s="152"/>
      <c r="U970" s="152"/>
      <c r="V970" s="152"/>
      <c r="W970" s="152"/>
      <c r="X970" s="152"/>
      <c r="Y970" s="152"/>
      <c r="Z970" s="152"/>
      <c r="AA970" s="152"/>
      <c r="AB970" s="152"/>
      <c r="AC970" s="152"/>
      <c r="AD970" s="152"/>
    </row>
    <row r="971" spans="18:30" ht="15">
      <c r="R971" s="152"/>
      <c r="S971" s="152"/>
      <c r="T971" s="152"/>
      <c r="U971" s="152"/>
      <c r="V971" s="152"/>
      <c r="W971" s="152"/>
      <c r="X971" s="152"/>
      <c r="Y971" s="152"/>
      <c r="Z971" s="152"/>
      <c r="AA971" s="152"/>
      <c r="AB971" s="152"/>
      <c r="AC971" s="152"/>
      <c r="AD971" s="152"/>
    </row>
    <row r="972" spans="18:30" ht="15">
      <c r="R972" s="152"/>
      <c r="S972" s="152"/>
      <c r="T972" s="152"/>
      <c r="U972" s="152"/>
      <c r="V972" s="152"/>
      <c r="W972" s="152"/>
      <c r="X972" s="152"/>
      <c r="Y972" s="152"/>
      <c r="Z972" s="152"/>
      <c r="AA972" s="152"/>
      <c r="AB972" s="152"/>
      <c r="AC972" s="152"/>
      <c r="AD972" s="152"/>
    </row>
    <row r="973" spans="18:30" ht="15">
      <c r="R973" s="152"/>
      <c r="S973" s="152"/>
      <c r="T973" s="152"/>
      <c r="U973" s="152"/>
      <c r="V973" s="152"/>
      <c r="W973" s="152"/>
      <c r="X973" s="152"/>
      <c r="Y973" s="152"/>
      <c r="Z973" s="152"/>
      <c r="AA973" s="152"/>
      <c r="AB973" s="152"/>
      <c r="AC973" s="152"/>
      <c r="AD973" s="152"/>
    </row>
    <row r="974" spans="18:30" ht="15">
      <c r="R974" s="152"/>
      <c r="S974" s="152"/>
      <c r="T974" s="152"/>
      <c r="U974" s="152"/>
      <c r="V974" s="152"/>
      <c r="W974" s="152"/>
      <c r="X974" s="152"/>
      <c r="Y974" s="152"/>
      <c r="Z974" s="152"/>
      <c r="AA974" s="152"/>
      <c r="AB974" s="152"/>
      <c r="AC974" s="152"/>
      <c r="AD974" s="152"/>
    </row>
    <row r="975" spans="18:30" ht="15">
      <c r="R975" s="152"/>
      <c r="S975" s="152"/>
      <c r="T975" s="152"/>
      <c r="U975" s="152"/>
      <c r="V975" s="152"/>
      <c r="W975" s="152"/>
      <c r="X975" s="152"/>
      <c r="Y975" s="152"/>
      <c r="Z975" s="152"/>
      <c r="AA975" s="152"/>
      <c r="AB975" s="152"/>
      <c r="AC975" s="152"/>
      <c r="AD975" s="152"/>
    </row>
    <row r="976" spans="18:30" ht="15">
      <c r="R976" s="152"/>
      <c r="S976" s="152"/>
      <c r="T976" s="152"/>
      <c r="U976" s="152"/>
      <c r="V976" s="152"/>
      <c r="W976" s="152"/>
      <c r="X976" s="152"/>
      <c r="Y976" s="152"/>
      <c r="Z976" s="152"/>
      <c r="AA976" s="152"/>
      <c r="AB976" s="152"/>
      <c r="AC976" s="152"/>
      <c r="AD976" s="152"/>
    </row>
    <row r="977" spans="18:30" ht="15">
      <c r="R977" s="152"/>
      <c r="S977" s="152"/>
      <c r="T977" s="152"/>
      <c r="U977" s="152"/>
      <c r="V977" s="152"/>
      <c r="W977" s="152"/>
      <c r="X977" s="152"/>
      <c r="Y977" s="152"/>
      <c r="Z977" s="152"/>
      <c r="AA977" s="152"/>
      <c r="AB977" s="152"/>
      <c r="AC977" s="152"/>
      <c r="AD977" s="152"/>
    </row>
    <row r="978" spans="18:30" ht="15">
      <c r="R978" s="152"/>
      <c r="S978" s="152"/>
      <c r="T978" s="152"/>
      <c r="U978" s="152"/>
      <c r="V978" s="152"/>
      <c r="W978" s="152"/>
      <c r="X978" s="152"/>
      <c r="Y978" s="152"/>
      <c r="Z978" s="152"/>
      <c r="AA978" s="152"/>
      <c r="AB978" s="152"/>
      <c r="AC978" s="152"/>
      <c r="AD978" s="152"/>
    </row>
    <row r="979" spans="18:30" ht="15">
      <c r="R979" s="152"/>
      <c r="S979" s="152"/>
      <c r="T979" s="152"/>
      <c r="U979" s="152"/>
      <c r="V979" s="152"/>
      <c r="W979" s="152"/>
      <c r="X979" s="152"/>
      <c r="Y979" s="152"/>
      <c r="Z979" s="152"/>
      <c r="AA979" s="152"/>
      <c r="AB979" s="152"/>
      <c r="AC979" s="152"/>
      <c r="AD979" s="152"/>
    </row>
    <row r="980" spans="18:30" ht="15">
      <c r="R980" s="152"/>
      <c r="S980" s="152"/>
      <c r="T980" s="152"/>
      <c r="U980" s="152"/>
      <c r="V980" s="152"/>
      <c r="W980" s="152"/>
      <c r="X980" s="152"/>
      <c r="Y980" s="152"/>
      <c r="Z980" s="152"/>
      <c r="AA980" s="152"/>
      <c r="AB980" s="152"/>
      <c r="AC980" s="152"/>
      <c r="AD980" s="152"/>
    </row>
    <row r="981" spans="18:30" ht="15">
      <c r="R981" s="152"/>
      <c r="S981" s="152"/>
      <c r="T981" s="152"/>
      <c r="U981" s="152"/>
      <c r="V981" s="152"/>
      <c r="W981" s="152"/>
      <c r="X981" s="152"/>
      <c r="Y981" s="152"/>
      <c r="Z981" s="152"/>
      <c r="AA981" s="152"/>
      <c r="AB981" s="152"/>
      <c r="AC981" s="152"/>
      <c r="AD981" s="152"/>
    </row>
    <row r="982" spans="18:30" ht="15">
      <c r="R982" s="152"/>
      <c r="S982" s="152"/>
      <c r="T982" s="152"/>
      <c r="U982" s="152"/>
      <c r="V982" s="152"/>
      <c r="W982" s="152"/>
      <c r="X982" s="152"/>
      <c r="Y982" s="152"/>
      <c r="Z982" s="152"/>
      <c r="AA982" s="152"/>
      <c r="AB982" s="152"/>
      <c r="AC982" s="152"/>
      <c r="AD982" s="152"/>
    </row>
    <row r="983" spans="18:30" ht="15">
      <c r="R983" s="152"/>
      <c r="S983" s="152"/>
      <c r="T983" s="152"/>
      <c r="U983" s="152"/>
      <c r="V983" s="152"/>
      <c r="W983" s="152"/>
      <c r="X983" s="152"/>
      <c r="Y983" s="152"/>
      <c r="Z983" s="152"/>
      <c r="AA983" s="152"/>
      <c r="AB983" s="152"/>
      <c r="AC983" s="152"/>
      <c r="AD983" s="152"/>
    </row>
    <row r="984" spans="18:30" ht="15">
      <c r="R984" s="152"/>
      <c r="S984" s="152"/>
      <c r="T984" s="152"/>
      <c r="U984" s="152"/>
      <c r="V984" s="152"/>
      <c r="W984" s="152"/>
      <c r="X984" s="152"/>
      <c r="Y984" s="152"/>
      <c r="Z984" s="152"/>
      <c r="AA984" s="152"/>
      <c r="AB984" s="152"/>
      <c r="AC984" s="152"/>
      <c r="AD984" s="152"/>
    </row>
    <row r="985" spans="18:30" ht="15">
      <c r="R985" s="152"/>
      <c r="S985" s="152"/>
      <c r="T985" s="152"/>
      <c r="U985" s="152"/>
      <c r="V985" s="152"/>
      <c r="W985" s="152"/>
      <c r="X985" s="152"/>
      <c r="Y985" s="152"/>
      <c r="Z985" s="152"/>
      <c r="AA985" s="152"/>
      <c r="AB985" s="152"/>
      <c r="AC985" s="152"/>
      <c r="AD985" s="152"/>
    </row>
    <row r="986" spans="18:30" ht="15">
      <c r="R986" s="152"/>
      <c r="S986" s="152"/>
      <c r="T986" s="152"/>
      <c r="U986" s="152"/>
      <c r="V986" s="152"/>
      <c r="W986" s="152"/>
      <c r="X986" s="152"/>
      <c r="Y986" s="152"/>
      <c r="Z986" s="152"/>
      <c r="AA986" s="152"/>
      <c r="AB986" s="152"/>
      <c r="AC986" s="152"/>
      <c r="AD986" s="152"/>
    </row>
    <row r="987" spans="18:30" ht="15">
      <c r="R987" s="152"/>
      <c r="S987" s="152"/>
      <c r="T987" s="152"/>
      <c r="U987" s="152"/>
      <c r="V987" s="152"/>
      <c r="W987" s="152"/>
      <c r="X987" s="152"/>
      <c r="Y987" s="152"/>
      <c r="Z987" s="152"/>
      <c r="AA987" s="152"/>
      <c r="AB987" s="152"/>
      <c r="AC987" s="152"/>
      <c r="AD987" s="152"/>
    </row>
    <row r="988" spans="18:30" ht="15">
      <c r="R988" s="152"/>
      <c r="S988" s="152"/>
      <c r="T988" s="152"/>
      <c r="U988" s="152"/>
      <c r="V988" s="152"/>
      <c r="W988" s="152"/>
      <c r="X988" s="152"/>
      <c r="Y988" s="152"/>
      <c r="Z988" s="152"/>
      <c r="AA988" s="152"/>
      <c r="AB988" s="152"/>
      <c r="AC988" s="152"/>
      <c r="AD988" s="152"/>
    </row>
    <row r="989" spans="18:30" ht="15">
      <c r="R989" s="152"/>
      <c r="S989" s="152"/>
      <c r="T989" s="152"/>
      <c r="U989" s="152"/>
      <c r="V989" s="152"/>
      <c r="W989" s="152"/>
      <c r="X989" s="152"/>
      <c r="Y989" s="152"/>
      <c r="Z989" s="152"/>
      <c r="AA989" s="152"/>
      <c r="AB989" s="152"/>
      <c r="AC989" s="152"/>
      <c r="AD989" s="152"/>
    </row>
    <row r="990" spans="18:30" ht="15">
      <c r="R990" s="152"/>
      <c r="S990" s="152"/>
      <c r="T990" s="152"/>
      <c r="U990" s="152"/>
      <c r="V990" s="152"/>
      <c r="W990" s="152"/>
      <c r="X990" s="152"/>
      <c r="Y990" s="152"/>
      <c r="Z990" s="152"/>
      <c r="AA990" s="152"/>
      <c r="AB990" s="152"/>
      <c r="AC990" s="152"/>
      <c r="AD990" s="152"/>
    </row>
    <row r="991" spans="18:30" ht="15">
      <c r="R991" s="152"/>
      <c r="S991" s="152"/>
      <c r="T991" s="152"/>
      <c r="U991" s="152"/>
      <c r="V991" s="152"/>
      <c r="W991" s="152"/>
      <c r="X991" s="152"/>
      <c r="Y991" s="152"/>
      <c r="Z991" s="152"/>
      <c r="AA991" s="152"/>
      <c r="AB991" s="152"/>
      <c r="AC991" s="152"/>
      <c r="AD991" s="152"/>
    </row>
    <row r="992" spans="18:30" ht="15">
      <c r="R992" s="152"/>
      <c r="S992" s="152"/>
      <c r="T992" s="152"/>
      <c r="U992" s="152"/>
      <c r="V992" s="152"/>
      <c r="W992" s="152"/>
      <c r="X992" s="152"/>
      <c r="Y992" s="152"/>
      <c r="Z992" s="152"/>
      <c r="AA992" s="152"/>
      <c r="AB992" s="152"/>
      <c r="AC992" s="152"/>
      <c r="AD992" s="152"/>
    </row>
    <row r="993" spans="18:30" ht="15">
      <c r="R993" s="152"/>
      <c r="S993" s="152"/>
      <c r="T993" s="152"/>
      <c r="U993" s="152"/>
      <c r="V993" s="152"/>
      <c r="W993" s="152"/>
      <c r="X993" s="152"/>
      <c r="Y993" s="152"/>
      <c r="Z993" s="152"/>
      <c r="AA993" s="152"/>
      <c r="AB993" s="152"/>
      <c r="AC993" s="152"/>
      <c r="AD993" s="152"/>
    </row>
    <row r="994" spans="18:30" ht="15">
      <c r="R994" s="152"/>
      <c r="S994" s="152"/>
      <c r="T994" s="152"/>
      <c r="U994" s="152"/>
      <c r="V994" s="152"/>
      <c r="W994" s="152"/>
      <c r="X994" s="152"/>
      <c r="Y994" s="152"/>
      <c r="Z994" s="152"/>
      <c r="AA994" s="152"/>
      <c r="AB994" s="152"/>
      <c r="AC994" s="152"/>
      <c r="AD994" s="152"/>
    </row>
    <row r="995" spans="18:30" ht="15">
      <c r="R995" s="152"/>
      <c r="S995" s="152"/>
      <c r="T995" s="152"/>
      <c r="U995" s="152"/>
      <c r="V995" s="152"/>
      <c r="W995" s="152"/>
      <c r="X995" s="152"/>
      <c r="Y995" s="152"/>
      <c r="Z995" s="152"/>
      <c r="AA995" s="152"/>
      <c r="AB995" s="152"/>
      <c r="AC995" s="152"/>
      <c r="AD995" s="152"/>
    </row>
    <row r="996" spans="18:30" ht="15">
      <c r="R996" s="152"/>
      <c r="S996" s="152"/>
      <c r="T996" s="152"/>
      <c r="U996" s="152"/>
      <c r="V996" s="152"/>
      <c r="W996" s="152"/>
      <c r="X996" s="152"/>
      <c r="Y996" s="152"/>
      <c r="Z996" s="152"/>
      <c r="AA996" s="152"/>
      <c r="AB996" s="152"/>
      <c r="AC996" s="152"/>
      <c r="AD996" s="152"/>
    </row>
    <row r="997" spans="18:30" ht="15">
      <c r="R997" s="152"/>
      <c r="S997" s="152"/>
      <c r="T997" s="152"/>
      <c r="U997" s="152"/>
      <c r="V997" s="152"/>
      <c r="W997" s="152"/>
      <c r="X997" s="152"/>
      <c r="Y997" s="152"/>
      <c r="Z997" s="152"/>
      <c r="AA997" s="152"/>
      <c r="AB997" s="152"/>
      <c r="AC997" s="152"/>
      <c r="AD997" s="152"/>
    </row>
    <row r="998" spans="18:30" ht="15">
      <c r="R998" s="152"/>
      <c r="S998" s="152"/>
      <c r="T998" s="152"/>
      <c r="U998" s="152"/>
      <c r="V998" s="152"/>
      <c r="W998" s="152"/>
      <c r="X998" s="152"/>
      <c r="Y998" s="152"/>
      <c r="Z998" s="152"/>
      <c r="AA998" s="152"/>
      <c r="AB998" s="152"/>
      <c r="AC998" s="152"/>
      <c r="AD998" s="152"/>
    </row>
    <row r="999" spans="18:30" ht="15">
      <c r="R999" s="152"/>
      <c r="S999" s="152"/>
      <c r="T999" s="152"/>
      <c r="U999" s="152"/>
      <c r="V999" s="152"/>
      <c r="W999" s="152"/>
      <c r="X999" s="152"/>
      <c r="Y999" s="152"/>
      <c r="Z999" s="152"/>
      <c r="AA999" s="152"/>
      <c r="AB999" s="152"/>
      <c r="AC999" s="152"/>
      <c r="AD999" s="152"/>
    </row>
    <row r="1000" spans="18:30" ht="15">
      <c r="R1000" s="152"/>
      <c r="S1000" s="152"/>
      <c r="T1000" s="152"/>
      <c r="U1000" s="152"/>
      <c r="V1000" s="152"/>
      <c r="W1000" s="152"/>
      <c r="X1000" s="152"/>
      <c r="Y1000" s="152"/>
      <c r="Z1000" s="152"/>
      <c r="AA1000" s="152"/>
      <c r="AB1000" s="152"/>
      <c r="AC1000" s="152"/>
      <c r="AD1000" s="152"/>
    </row>
    <row r="1001" spans="18:30" ht="15">
      <c r="R1001" s="152"/>
      <c r="S1001" s="152"/>
      <c r="T1001" s="152"/>
      <c r="U1001" s="152"/>
      <c r="V1001" s="152"/>
      <c r="W1001" s="152"/>
      <c r="X1001" s="152"/>
      <c r="Y1001" s="152"/>
      <c r="Z1001" s="152"/>
      <c r="AA1001" s="152"/>
      <c r="AB1001" s="152"/>
      <c r="AC1001" s="152"/>
      <c r="AD1001" s="152"/>
    </row>
    <row r="1002" spans="18:30" ht="15">
      <c r="R1002" s="152"/>
      <c r="S1002" s="152"/>
      <c r="T1002" s="152"/>
      <c r="U1002" s="152"/>
      <c r="V1002" s="152"/>
      <c r="W1002" s="152"/>
      <c r="X1002" s="152"/>
      <c r="Y1002" s="152"/>
      <c r="Z1002" s="152"/>
      <c r="AA1002" s="152"/>
      <c r="AB1002" s="152"/>
      <c r="AC1002" s="152"/>
      <c r="AD1002" s="152"/>
    </row>
    <row r="1003" spans="18:30" ht="15">
      <c r="R1003" s="152"/>
      <c r="S1003" s="152"/>
      <c r="T1003" s="152"/>
      <c r="U1003" s="152"/>
      <c r="V1003" s="152"/>
      <c r="W1003" s="152"/>
      <c r="X1003" s="152"/>
      <c r="Y1003" s="152"/>
      <c r="Z1003" s="152"/>
      <c r="AA1003" s="152"/>
      <c r="AB1003" s="152"/>
      <c r="AC1003" s="152"/>
      <c r="AD1003" s="152"/>
    </row>
    <row r="1004" spans="18:30" ht="15">
      <c r="R1004" s="152"/>
      <c r="S1004" s="152"/>
      <c r="T1004" s="152"/>
      <c r="U1004" s="152"/>
      <c r="V1004" s="152"/>
      <c r="W1004" s="152"/>
      <c r="X1004" s="152"/>
      <c r="Y1004" s="152"/>
      <c r="Z1004" s="152"/>
      <c r="AA1004" s="152"/>
      <c r="AB1004" s="152"/>
      <c r="AC1004" s="152"/>
      <c r="AD1004" s="152"/>
    </row>
    <row r="1005" spans="18:30" ht="15">
      <c r="R1005" s="152"/>
      <c r="S1005" s="152"/>
      <c r="T1005" s="152"/>
      <c r="U1005" s="152"/>
      <c r="V1005" s="152"/>
      <c r="W1005" s="152"/>
      <c r="X1005" s="152"/>
      <c r="Y1005" s="152"/>
      <c r="Z1005" s="152"/>
      <c r="AA1005" s="152"/>
      <c r="AB1005" s="152"/>
      <c r="AC1005" s="152"/>
      <c r="AD1005" s="152"/>
    </row>
    <row r="1006" spans="18:30" ht="15">
      <c r="R1006" s="152"/>
      <c r="S1006" s="152"/>
      <c r="T1006" s="152"/>
      <c r="U1006" s="152"/>
      <c r="V1006" s="152"/>
      <c r="W1006" s="152"/>
      <c r="X1006" s="152"/>
      <c r="Y1006" s="152"/>
      <c r="Z1006" s="152"/>
      <c r="AA1006" s="152"/>
      <c r="AB1006" s="152"/>
      <c r="AC1006" s="152"/>
      <c r="AD1006" s="152"/>
    </row>
    <row r="1007" spans="18:30" ht="15">
      <c r="R1007" s="152"/>
      <c r="S1007" s="152"/>
      <c r="T1007" s="152"/>
      <c r="U1007" s="152"/>
      <c r="V1007" s="152"/>
      <c r="W1007" s="152"/>
      <c r="X1007" s="152"/>
      <c r="Y1007" s="152"/>
      <c r="Z1007" s="152"/>
      <c r="AA1007" s="152"/>
      <c r="AB1007" s="152"/>
      <c r="AC1007" s="152"/>
      <c r="AD1007" s="152"/>
    </row>
    <row r="1008" spans="18:30" ht="15">
      <c r="R1008" s="152"/>
      <c r="S1008" s="152"/>
      <c r="T1008" s="152"/>
      <c r="U1008" s="152"/>
      <c r="V1008" s="152"/>
      <c r="W1008" s="152"/>
      <c r="X1008" s="152"/>
      <c r="Y1008" s="152"/>
      <c r="Z1008" s="152"/>
      <c r="AA1008" s="152"/>
      <c r="AB1008" s="152"/>
      <c r="AC1008" s="152"/>
      <c r="AD1008" s="152"/>
    </row>
    <row r="1009" spans="18:30" ht="15">
      <c r="R1009" s="152"/>
      <c r="S1009" s="152"/>
      <c r="T1009" s="152"/>
      <c r="U1009" s="152"/>
      <c r="V1009" s="152"/>
      <c r="W1009" s="152"/>
      <c r="X1009" s="152"/>
      <c r="Y1009" s="152"/>
      <c r="Z1009" s="152"/>
      <c r="AA1009" s="152"/>
      <c r="AB1009" s="152"/>
      <c r="AC1009" s="152"/>
      <c r="AD1009" s="152"/>
    </row>
    <row r="1010" spans="18:30" ht="15">
      <c r="R1010" s="152"/>
      <c r="S1010" s="152"/>
      <c r="T1010" s="152"/>
      <c r="U1010" s="152"/>
      <c r="V1010" s="152"/>
      <c r="W1010" s="152"/>
      <c r="X1010" s="152"/>
      <c r="Y1010" s="152"/>
      <c r="Z1010" s="152"/>
      <c r="AA1010" s="152"/>
      <c r="AB1010" s="152"/>
      <c r="AC1010" s="152"/>
      <c r="AD1010" s="152"/>
    </row>
    <row r="1011" spans="18:30" ht="15">
      <c r="R1011" s="152"/>
      <c r="S1011" s="152"/>
      <c r="T1011" s="152"/>
      <c r="U1011" s="152"/>
      <c r="V1011" s="152"/>
      <c r="W1011" s="152"/>
      <c r="X1011" s="152"/>
      <c r="Y1011" s="152"/>
      <c r="Z1011" s="152"/>
      <c r="AA1011" s="152"/>
      <c r="AB1011" s="152"/>
      <c r="AC1011" s="152"/>
      <c r="AD1011" s="152"/>
    </row>
    <row r="1012" spans="18:30" ht="15">
      <c r="R1012" s="152"/>
      <c r="S1012" s="152"/>
      <c r="T1012" s="152"/>
      <c r="U1012" s="152"/>
      <c r="V1012" s="152"/>
      <c r="W1012" s="152"/>
      <c r="X1012" s="152"/>
      <c r="Y1012" s="152"/>
      <c r="Z1012" s="152"/>
      <c r="AA1012" s="152"/>
      <c r="AB1012" s="152"/>
      <c r="AC1012" s="152"/>
      <c r="AD1012" s="152"/>
    </row>
    <row r="1013" spans="18:30" ht="15">
      <c r="R1013" s="152"/>
      <c r="S1013" s="152"/>
      <c r="T1013" s="152"/>
      <c r="U1013" s="152"/>
      <c r="V1013" s="152"/>
      <c r="W1013" s="152"/>
      <c r="X1013" s="152"/>
      <c r="Y1013" s="152"/>
      <c r="Z1013" s="152"/>
      <c r="AA1013" s="152"/>
      <c r="AB1013" s="152"/>
      <c r="AC1013" s="152"/>
      <c r="AD1013" s="152"/>
    </row>
    <row r="1014" spans="18:30" ht="15">
      <c r="R1014" s="152"/>
      <c r="S1014" s="152"/>
      <c r="T1014" s="152"/>
      <c r="U1014" s="152"/>
      <c r="V1014" s="152"/>
      <c r="W1014" s="152"/>
      <c r="X1014" s="152"/>
      <c r="Y1014" s="152"/>
      <c r="Z1014" s="152"/>
      <c r="AA1014" s="152"/>
      <c r="AB1014" s="152"/>
      <c r="AC1014" s="152"/>
      <c r="AD1014" s="152"/>
    </row>
    <row r="1015" spans="18:30" ht="15">
      <c r="R1015" s="152"/>
      <c r="S1015" s="152"/>
      <c r="T1015" s="152"/>
      <c r="U1015" s="152"/>
      <c r="V1015" s="152"/>
      <c r="W1015" s="152"/>
      <c r="X1015" s="152"/>
      <c r="Y1015" s="152"/>
      <c r="Z1015" s="152"/>
      <c r="AA1015" s="152"/>
      <c r="AB1015" s="152"/>
      <c r="AC1015" s="152"/>
      <c r="AD1015" s="152"/>
    </row>
    <row r="1016" spans="18:30" ht="15">
      <c r="R1016" s="152"/>
      <c r="S1016" s="152"/>
      <c r="T1016" s="152"/>
      <c r="U1016" s="152"/>
      <c r="V1016" s="152"/>
      <c r="W1016" s="152"/>
      <c r="X1016" s="152"/>
      <c r="Y1016" s="152"/>
      <c r="Z1016" s="152"/>
      <c r="AA1016" s="152"/>
      <c r="AB1016" s="152"/>
      <c r="AC1016" s="152"/>
      <c r="AD1016" s="152"/>
    </row>
    <row r="1017" spans="18:30" ht="15">
      <c r="R1017" s="152"/>
      <c r="S1017" s="152"/>
      <c r="T1017" s="152"/>
      <c r="U1017" s="152"/>
      <c r="V1017" s="152"/>
      <c r="W1017" s="152"/>
      <c r="X1017" s="152"/>
      <c r="Y1017" s="152"/>
      <c r="Z1017" s="152"/>
      <c r="AA1017" s="152"/>
      <c r="AB1017" s="152"/>
      <c r="AC1017" s="152"/>
      <c r="AD1017" s="152"/>
    </row>
    <row r="1018" spans="18:30" ht="15">
      <c r="R1018" s="152"/>
      <c r="S1018" s="152"/>
      <c r="T1018" s="152"/>
      <c r="U1018" s="152"/>
      <c r="V1018" s="152"/>
      <c r="W1018" s="152"/>
      <c r="X1018" s="152"/>
      <c r="Y1018" s="152"/>
      <c r="Z1018" s="152"/>
      <c r="AA1018" s="152"/>
      <c r="AB1018" s="152"/>
      <c r="AC1018" s="152"/>
      <c r="AD1018" s="152"/>
    </row>
    <row r="1019" spans="18:30" ht="15">
      <c r="R1019" s="152"/>
      <c r="S1019" s="152"/>
      <c r="T1019" s="152"/>
      <c r="U1019" s="152"/>
      <c r="V1019" s="152"/>
      <c r="W1019" s="152"/>
      <c r="X1019" s="152"/>
      <c r="Y1019" s="152"/>
      <c r="Z1019" s="152"/>
      <c r="AA1019" s="152"/>
      <c r="AB1019" s="152"/>
      <c r="AC1019" s="152"/>
      <c r="AD1019" s="152"/>
    </row>
    <row r="1020" spans="18:30" ht="15">
      <c r="R1020" s="152"/>
      <c r="S1020" s="152"/>
      <c r="T1020" s="152"/>
      <c r="U1020" s="152"/>
      <c r="V1020" s="152"/>
      <c r="W1020" s="152"/>
      <c r="X1020" s="152"/>
      <c r="Y1020" s="152"/>
      <c r="Z1020" s="152"/>
      <c r="AA1020" s="152"/>
      <c r="AB1020" s="152"/>
      <c r="AC1020" s="152"/>
      <c r="AD1020" s="152"/>
    </row>
    <row r="1021" spans="18:30" ht="15">
      <c r="R1021" s="152"/>
      <c r="S1021" s="152"/>
      <c r="T1021" s="152"/>
      <c r="U1021" s="152"/>
      <c r="V1021" s="152"/>
      <c r="W1021" s="152"/>
      <c r="X1021" s="152"/>
      <c r="Y1021" s="152"/>
      <c r="Z1021" s="152"/>
      <c r="AA1021" s="152"/>
      <c r="AB1021" s="152"/>
      <c r="AC1021" s="152"/>
      <c r="AD1021" s="152"/>
    </row>
    <row r="1022" spans="18:30" ht="15">
      <c r="R1022" s="152"/>
      <c r="S1022" s="152"/>
      <c r="T1022" s="152"/>
      <c r="U1022" s="152"/>
      <c r="V1022" s="152"/>
      <c r="W1022" s="152"/>
      <c r="X1022" s="152"/>
      <c r="Y1022" s="152"/>
      <c r="Z1022" s="152"/>
      <c r="AA1022" s="152"/>
      <c r="AB1022" s="152"/>
      <c r="AC1022" s="152"/>
      <c r="AD1022" s="152"/>
    </row>
    <row r="1023" spans="18:30" ht="15">
      <c r="R1023" s="152"/>
      <c r="S1023" s="152"/>
      <c r="T1023" s="152"/>
      <c r="U1023" s="152"/>
      <c r="V1023" s="152"/>
      <c r="W1023" s="152"/>
      <c r="X1023" s="152"/>
      <c r="Y1023" s="152"/>
      <c r="Z1023" s="152"/>
      <c r="AA1023" s="152"/>
      <c r="AB1023" s="152"/>
      <c r="AC1023" s="152"/>
      <c r="AD1023" s="152"/>
    </row>
    <row r="1024" spans="18:30" ht="15">
      <c r="R1024" s="152"/>
      <c r="S1024" s="152"/>
      <c r="T1024" s="152"/>
      <c r="U1024" s="152"/>
      <c r="V1024" s="152"/>
      <c r="W1024" s="152"/>
      <c r="X1024" s="152"/>
      <c r="Y1024" s="152"/>
      <c r="Z1024" s="152"/>
      <c r="AA1024" s="152"/>
      <c r="AB1024" s="152"/>
      <c r="AC1024" s="152"/>
      <c r="AD1024" s="152"/>
    </row>
    <row r="1025" spans="18:30" ht="15">
      <c r="R1025" s="152"/>
      <c r="S1025" s="152"/>
      <c r="T1025" s="152"/>
      <c r="U1025" s="152"/>
      <c r="V1025" s="152"/>
      <c r="W1025" s="152"/>
      <c r="X1025" s="152"/>
      <c r="Y1025" s="152"/>
      <c r="Z1025" s="152"/>
      <c r="AA1025" s="152"/>
      <c r="AB1025" s="152"/>
      <c r="AC1025" s="152"/>
      <c r="AD1025" s="152"/>
    </row>
    <row r="1026" spans="18:30" ht="15">
      <c r="R1026" s="152"/>
      <c r="S1026" s="152"/>
      <c r="T1026" s="152"/>
      <c r="U1026" s="152"/>
      <c r="V1026" s="152"/>
      <c r="W1026" s="152"/>
      <c r="X1026" s="152"/>
      <c r="Y1026" s="152"/>
      <c r="Z1026" s="152"/>
      <c r="AA1026" s="152"/>
      <c r="AB1026" s="152"/>
      <c r="AC1026" s="152"/>
      <c r="AD1026" s="152"/>
    </row>
    <row r="1027" spans="18:30" ht="15">
      <c r="R1027" s="152"/>
      <c r="S1027" s="152"/>
      <c r="T1027" s="152"/>
      <c r="U1027" s="152"/>
      <c r="V1027" s="152"/>
      <c r="W1027" s="152"/>
      <c r="X1027" s="152"/>
      <c r="Y1027" s="152"/>
      <c r="Z1027" s="152"/>
      <c r="AA1027" s="152"/>
      <c r="AB1027" s="152"/>
      <c r="AC1027" s="152"/>
      <c r="AD1027" s="152"/>
    </row>
    <row r="1028" spans="18:30" ht="15">
      <c r="R1028" s="152"/>
      <c r="S1028" s="152"/>
      <c r="T1028" s="152"/>
      <c r="U1028" s="152"/>
      <c r="V1028" s="152"/>
      <c r="W1028" s="152"/>
      <c r="X1028" s="152"/>
      <c r="Y1028" s="152"/>
      <c r="Z1028" s="152"/>
      <c r="AA1028" s="152"/>
      <c r="AB1028" s="152"/>
      <c r="AC1028" s="152"/>
      <c r="AD1028" s="152"/>
    </row>
    <row r="1029" spans="18:30" ht="15">
      <c r="R1029" s="152"/>
      <c r="S1029" s="152"/>
      <c r="T1029" s="152"/>
      <c r="U1029" s="152"/>
      <c r="V1029" s="152"/>
      <c r="W1029" s="152"/>
      <c r="X1029" s="152"/>
      <c r="Y1029" s="152"/>
      <c r="Z1029" s="152"/>
      <c r="AA1029" s="152"/>
      <c r="AB1029" s="152"/>
      <c r="AC1029" s="152"/>
      <c r="AD1029" s="152"/>
    </row>
    <row r="1030" spans="18:30" ht="15">
      <c r="R1030" s="152"/>
      <c r="S1030" s="152"/>
      <c r="T1030" s="152"/>
      <c r="U1030" s="152"/>
      <c r="V1030" s="152"/>
      <c r="W1030" s="152"/>
      <c r="X1030" s="152"/>
      <c r="Y1030" s="152"/>
      <c r="Z1030" s="152"/>
      <c r="AA1030" s="152"/>
      <c r="AB1030" s="152"/>
      <c r="AC1030" s="152"/>
      <c r="AD1030" s="152"/>
    </row>
    <row r="1031" spans="18:30" ht="15">
      <c r="R1031" s="152"/>
      <c r="S1031" s="152"/>
      <c r="T1031" s="152"/>
      <c r="U1031" s="152"/>
      <c r="V1031" s="152"/>
      <c r="W1031" s="152"/>
      <c r="X1031" s="152"/>
      <c r="Y1031" s="152"/>
      <c r="Z1031" s="152"/>
      <c r="AA1031" s="152"/>
      <c r="AB1031" s="152"/>
      <c r="AC1031" s="152"/>
      <c r="AD1031" s="152"/>
    </row>
    <row r="1032" spans="18:30" ht="15">
      <c r="R1032" s="152"/>
      <c r="S1032" s="152"/>
      <c r="T1032" s="152"/>
      <c r="U1032" s="152"/>
      <c r="V1032" s="152"/>
      <c r="W1032" s="152"/>
      <c r="X1032" s="152"/>
      <c r="Y1032" s="152"/>
      <c r="Z1032" s="152"/>
      <c r="AA1032" s="152"/>
      <c r="AB1032" s="152"/>
      <c r="AC1032" s="152"/>
      <c r="AD1032" s="152"/>
    </row>
    <row r="1033" spans="18:30" ht="15">
      <c r="R1033" s="152"/>
      <c r="S1033" s="152"/>
      <c r="T1033" s="152"/>
      <c r="U1033" s="152"/>
      <c r="V1033" s="152"/>
      <c r="W1033" s="152"/>
      <c r="X1033" s="152"/>
      <c r="Y1033" s="152"/>
      <c r="Z1033" s="152"/>
      <c r="AA1033" s="152"/>
      <c r="AB1033" s="152"/>
      <c r="AC1033" s="152"/>
      <c r="AD1033" s="152"/>
    </row>
    <row r="1034" spans="18:30" ht="15">
      <c r="R1034" s="152"/>
      <c r="S1034" s="152"/>
      <c r="T1034" s="152"/>
      <c r="U1034" s="152"/>
      <c r="V1034" s="152"/>
      <c r="W1034" s="152"/>
      <c r="X1034" s="152"/>
      <c r="Y1034" s="152"/>
      <c r="Z1034" s="152"/>
      <c r="AA1034" s="152"/>
      <c r="AB1034" s="152"/>
      <c r="AC1034" s="152"/>
      <c r="AD1034" s="152"/>
    </row>
    <row r="1035" spans="18:30" ht="15">
      <c r="R1035" s="152"/>
      <c r="S1035" s="152"/>
      <c r="T1035" s="152"/>
      <c r="U1035" s="152"/>
      <c r="V1035" s="152"/>
      <c r="W1035" s="152"/>
      <c r="X1035" s="152"/>
      <c r="Y1035" s="152"/>
      <c r="Z1035" s="152"/>
      <c r="AA1035" s="152"/>
      <c r="AB1035" s="152"/>
      <c r="AC1035" s="152"/>
      <c r="AD1035" s="152"/>
    </row>
    <row r="1036" spans="18:30" ht="15">
      <c r="R1036" s="152"/>
      <c r="S1036" s="152"/>
      <c r="T1036" s="152"/>
      <c r="U1036" s="152"/>
      <c r="V1036" s="152"/>
      <c r="W1036" s="152"/>
      <c r="X1036" s="152"/>
      <c r="Y1036" s="152"/>
      <c r="Z1036" s="152"/>
      <c r="AA1036" s="152"/>
      <c r="AB1036" s="152"/>
      <c r="AC1036" s="152"/>
      <c r="AD1036" s="152"/>
    </row>
    <row r="1037" spans="18:30" ht="15">
      <c r="R1037" s="152"/>
      <c r="S1037" s="152"/>
      <c r="T1037" s="152"/>
      <c r="U1037" s="152"/>
      <c r="V1037" s="152"/>
      <c r="W1037" s="152"/>
      <c r="X1037" s="152"/>
      <c r="Y1037" s="152"/>
      <c r="Z1037" s="152"/>
      <c r="AA1037" s="152"/>
      <c r="AB1037" s="152"/>
      <c r="AC1037" s="152"/>
      <c r="AD1037" s="152"/>
    </row>
    <row r="1038" spans="18:30" ht="15">
      <c r="R1038" s="152"/>
      <c r="S1038" s="152"/>
      <c r="T1038" s="152"/>
      <c r="U1038" s="152"/>
      <c r="V1038" s="152"/>
      <c r="W1038" s="152"/>
      <c r="X1038" s="152"/>
      <c r="Y1038" s="152"/>
      <c r="Z1038" s="152"/>
      <c r="AA1038" s="152"/>
      <c r="AB1038" s="152"/>
      <c r="AC1038" s="152"/>
      <c r="AD1038" s="152"/>
    </row>
    <row r="1039" spans="18:30" ht="15">
      <c r="R1039" s="152"/>
      <c r="S1039" s="152"/>
      <c r="T1039" s="152"/>
      <c r="U1039" s="152"/>
      <c r="V1039" s="152"/>
      <c r="W1039" s="152"/>
      <c r="X1039" s="152"/>
      <c r="Y1039" s="152"/>
      <c r="Z1039" s="152"/>
      <c r="AA1039" s="152"/>
      <c r="AB1039" s="152"/>
      <c r="AC1039" s="152"/>
      <c r="AD1039" s="152"/>
    </row>
    <row r="1040" spans="18:30" ht="15">
      <c r="R1040" s="152"/>
      <c r="S1040" s="152"/>
      <c r="T1040" s="152"/>
      <c r="U1040" s="152"/>
      <c r="V1040" s="152"/>
      <c r="W1040" s="152"/>
      <c r="X1040" s="152"/>
      <c r="Y1040" s="152"/>
      <c r="Z1040" s="152"/>
      <c r="AA1040" s="152"/>
      <c r="AB1040" s="152"/>
      <c r="AC1040" s="152"/>
      <c r="AD1040" s="152"/>
    </row>
    <row r="1041" spans="18:30" ht="15">
      <c r="R1041" s="152"/>
      <c r="S1041" s="152"/>
      <c r="T1041" s="152"/>
      <c r="U1041" s="152"/>
      <c r="V1041" s="152"/>
      <c r="W1041" s="152"/>
      <c r="X1041" s="152"/>
      <c r="Y1041" s="152"/>
      <c r="Z1041" s="152"/>
      <c r="AA1041" s="152"/>
      <c r="AB1041" s="152"/>
      <c r="AC1041" s="152"/>
      <c r="AD1041" s="152"/>
    </row>
    <row r="1042" spans="18:30" ht="15">
      <c r="R1042" s="152"/>
      <c r="S1042" s="152"/>
      <c r="T1042" s="152"/>
      <c r="U1042" s="152"/>
      <c r="V1042" s="152"/>
      <c r="W1042" s="152"/>
      <c r="X1042" s="152"/>
      <c r="Y1042" s="152"/>
      <c r="Z1042" s="152"/>
      <c r="AA1042" s="152"/>
      <c r="AB1042" s="152"/>
      <c r="AC1042" s="152"/>
      <c r="AD1042" s="152"/>
    </row>
    <row r="1043" spans="18:30" ht="15">
      <c r="R1043" s="152"/>
      <c r="S1043" s="152"/>
      <c r="T1043" s="152"/>
      <c r="U1043" s="152"/>
      <c r="V1043" s="152"/>
      <c r="W1043" s="152"/>
      <c r="X1043" s="152"/>
      <c r="Y1043" s="152"/>
      <c r="Z1043" s="152"/>
      <c r="AA1043" s="152"/>
      <c r="AB1043" s="152"/>
      <c r="AC1043" s="152"/>
      <c r="AD1043" s="152"/>
    </row>
    <row r="1044" spans="18:30" ht="15">
      <c r="R1044" s="152"/>
      <c r="S1044" s="152"/>
      <c r="T1044" s="152"/>
      <c r="U1044" s="152"/>
      <c r="V1044" s="152"/>
      <c r="W1044" s="152"/>
      <c r="X1044" s="152"/>
      <c r="Y1044" s="152"/>
      <c r="Z1044" s="152"/>
      <c r="AA1044" s="152"/>
      <c r="AB1044" s="152"/>
      <c r="AC1044" s="152"/>
      <c r="AD1044" s="152"/>
    </row>
    <row r="1045" spans="18:30" ht="15">
      <c r="R1045" s="152"/>
      <c r="S1045" s="152"/>
      <c r="T1045" s="152"/>
      <c r="U1045" s="152"/>
      <c r="V1045" s="152"/>
      <c r="W1045" s="152"/>
      <c r="X1045" s="152"/>
      <c r="Y1045" s="152"/>
      <c r="Z1045" s="152"/>
      <c r="AA1045" s="152"/>
      <c r="AB1045" s="152"/>
      <c r="AC1045" s="152"/>
      <c r="AD1045" s="152"/>
    </row>
    <row r="1046" spans="18:30" ht="15">
      <c r="R1046" s="152"/>
      <c r="S1046" s="152"/>
      <c r="T1046" s="152"/>
      <c r="U1046" s="152"/>
      <c r="V1046" s="152"/>
      <c r="W1046" s="152"/>
      <c r="X1046" s="152"/>
      <c r="Y1046" s="152"/>
      <c r="Z1046" s="152"/>
      <c r="AA1046" s="152"/>
      <c r="AB1046" s="152"/>
      <c r="AC1046" s="152"/>
      <c r="AD1046" s="152"/>
    </row>
    <row r="1047" spans="18:30" ht="15">
      <c r="R1047" s="152"/>
      <c r="S1047" s="152"/>
      <c r="T1047" s="152"/>
      <c r="U1047" s="152"/>
      <c r="V1047" s="152"/>
      <c r="W1047" s="152"/>
      <c r="X1047" s="152"/>
      <c r="Y1047" s="152"/>
      <c r="Z1047" s="152"/>
      <c r="AA1047" s="152"/>
      <c r="AB1047" s="152"/>
      <c r="AC1047" s="152"/>
      <c r="AD1047" s="152"/>
    </row>
    <row r="1048" spans="18:30" ht="15">
      <c r="R1048" s="152"/>
      <c r="S1048" s="152"/>
      <c r="T1048" s="152"/>
      <c r="U1048" s="152"/>
      <c r="V1048" s="152"/>
      <c r="W1048" s="152"/>
      <c r="X1048" s="152"/>
      <c r="Y1048" s="152"/>
      <c r="Z1048" s="152"/>
      <c r="AA1048" s="152"/>
      <c r="AB1048" s="152"/>
      <c r="AC1048" s="152"/>
      <c r="AD1048" s="152"/>
    </row>
    <row r="1049" spans="18:30" ht="15">
      <c r="R1049" s="152"/>
      <c r="S1049" s="152"/>
      <c r="T1049" s="152"/>
      <c r="U1049" s="152"/>
      <c r="V1049" s="152"/>
      <c r="W1049" s="152"/>
      <c r="X1049" s="152"/>
      <c r="Y1049" s="152"/>
      <c r="Z1049" s="152"/>
      <c r="AA1049" s="152"/>
      <c r="AB1049" s="152"/>
      <c r="AC1049" s="152"/>
      <c r="AD1049" s="152"/>
    </row>
    <row r="1050" spans="18:30" ht="15">
      <c r="R1050" s="152"/>
      <c r="S1050" s="152"/>
      <c r="T1050" s="152"/>
      <c r="U1050" s="152"/>
      <c r="V1050" s="152"/>
      <c r="W1050" s="152"/>
      <c r="X1050" s="152"/>
      <c r="Y1050" s="152"/>
      <c r="Z1050" s="152"/>
      <c r="AA1050" s="152"/>
      <c r="AB1050" s="152"/>
      <c r="AC1050" s="152"/>
      <c r="AD1050" s="152"/>
    </row>
    <row r="1051" spans="18:30" ht="15">
      <c r="R1051" s="152"/>
      <c r="S1051" s="152"/>
      <c r="T1051" s="152"/>
      <c r="U1051" s="152"/>
      <c r="V1051" s="152"/>
      <c r="W1051" s="152"/>
      <c r="X1051" s="152"/>
      <c r="Y1051" s="152"/>
      <c r="Z1051" s="152"/>
      <c r="AA1051" s="152"/>
      <c r="AB1051" s="152"/>
      <c r="AC1051" s="152"/>
      <c r="AD1051" s="152"/>
    </row>
    <row r="1052" spans="18:30" ht="15">
      <c r="R1052" s="152"/>
      <c r="S1052" s="152"/>
      <c r="T1052" s="152"/>
      <c r="U1052" s="152"/>
      <c r="V1052" s="152"/>
      <c r="W1052" s="152"/>
      <c r="X1052" s="152"/>
      <c r="Y1052" s="152"/>
      <c r="Z1052" s="152"/>
      <c r="AA1052" s="152"/>
      <c r="AB1052" s="152"/>
      <c r="AC1052" s="152"/>
      <c r="AD1052" s="152"/>
    </row>
    <row r="1053" spans="18:30" ht="15">
      <c r="R1053" s="152"/>
      <c r="S1053" s="152"/>
      <c r="T1053" s="152"/>
      <c r="U1053" s="152"/>
      <c r="V1053" s="152"/>
      <c r="W1053" s="152"/>
      <c r="X1053" s="152"/>
      <c r="Y1053" s="152"/>
      <c r="Z1053" s="152"/>
      <c r="AA1053" s="152"/>
      <c r="AB1053" s="152"/>
      <c r="AC1053" s="152"/>
      <c r="AD1053" s="152"/>
    </row>
    <row r="1054" spans="18:30" ht="15">
      <c r="R1054" s="152"/>
      <c r="S1054" s="152"/>
      <c r="T1054" s="152"/>
      <c r="U1054" s="152"/>
      <c r="V1054" s="152"/>
      <c r="W1054" s="152"/>
      <c r="X1054" s="152"/>
      <c r="Y1054" s="152"/>
      <c r="Z1054" s="152"/>
      <c r="AA1054" s="152"/>
      <c r="AB1054" s="152"/>
      <c r="AC1054" s="152"/>
      <c r="AD1054" s="152"/>
    </row>
    <row r="1055" spans="18:30" ht="15">
      <c r="R1055" s="152"/>
      <c r="S1055" s="152"/>
      <c r="T1055" s="152"/>
      <c r="U1055" s="152"/>
      <c r="V1055" s="152"/>
      <c r="W1055" s="152"/>
      <c r="X1055" s="152"/>
      <c r="Y1055" s="152"/>
      <c r="Z1055" s="152"/>
      <c r="AA1055" s="152"/>
      <c r="AB1055" s="152"/>
      <c r="AC1055" s="152"/>
      <c r="AD1055" s="152"/>
    </row>
    <row r="1056" spans="18:30" ht="15">
      <c r="R1056" s="152"/>
      <c r="S1056" s="152"/>
      <c r="T1056" s="152"/>
      <c r="U1056" s="152"/>
      <c r="V1056" s="152"/>
      <c r="W1056" s="152"/>
      <c r="X1056" s="152"/>
      <c r="Y1056" s="152"/>
      <c r="Z1056" s="152"/>
      <c r="AA1056" s="152"/>
      <c r="AB1056" s="152"/>
      <c r="AC1056" s="152"/>
      <c r="AD1056" s="152"/>
    </row>
    <row r="1057" spans="18:30" ht="15">
      <c r="R1057" s="152"/>
      <c r="S1057" s="152"/>
      <c r="T1057" s="152"/>
      <c r="U1057" s="152"/>
      <c r="V1057" s="152"/>
      <c r="W1057" s="152"/>
      <c r="X1057" s="152"/>
      <c r="Y1057" s="152"/>
      <c r="Z1057" s="152"/>
      <c r="AA1057" s="152"/>
      <c r="AB1057" s="152"/>
      <c r="AC1057" s="152"/>
      <c r="AD1057" s="152"/>
    </row>
    <row r="1058" spans="18:30" ht="15">
      <c r="R1058" s="152"/>
      <c r="S1058" s="152"/>
      <c r="T1058" s="152"/>
      <c r="U1058" s="152"/>
      <c r="V1058" s="152"/>
      <c r="W1058" s="152"/>
      <c r="X1058" s="152"/>
      <c r="Y1058" s="152"/>
      <c r="Z1058" s="152"/>
      <c r="AA1058" s="152"/>
      <c r="AB1058" s="152"/>
      <c r="AC1058" s="152"/>
      <c r="AD1058" s="152"/>
    </row>
    <row r="1059" spans="18:30" ht="15">
      <c r="R1059" s="152"/>
      <c r="S1059" s="152"/>
      <c r="T1059" s="152"/>
      <c r="U1059" s="152"/>
      <c r="V1059" s="152"/>
      <c r="W1059" s="152"/>
      <c r="X1059" s="152"/>
      <c r="Y1059" s="152"/>
      <c r="Z1059" s="152"/>
      <c r="AA1059" s="152"/>
      <c r="AB1059" s="152"/>
      <c r="AC1059" s="152"/>
      <c r="AD1059" s="152"/>
    </row>
    <row r="1060" spans="18:30" ht="15">
      <c r="R1060" s="152"/>
      <c r="S1060" s="152"/>
      <c r="T1060" s="152"/>
      <c r="U1060" s="152"/>
      <c r="V1060" s="152"/>
      <c r="W1060" s="152"/>
      <c r="X1060" s="152"/>
      <c r="Y1060" s="152"/>
      <c r="Z1060" s="152"/>
      <c r="AA1060" s="152"/>
      <c r="AB1060" s="152"/>
      <c r="AC1060" s="152"/>
      <c r="AD1060" s="152"/>
    </row>
    <row r="1061" spans="18:30" ht="15">
      <c r="R1061" s="152"/>
      <c r="S1061" s="152"/>
      <c r="T1061" s="152"/>
      <c r="U1061" s="152"/>
      <c r="V1061" s="152"/>
      <c r="W1061" s="152"/>
      <c r="X1061" s="152"/>
      <c r="Y1061" s="152"/>
      <c r="Z1061" s="152"/>
      <c r="AA1061" s="152"/>
      <c r="AB1061" s="152"/>
      <c r="AC1061" s="152"/>
      <c r="AD1061" s="152"/>
    </row>
    <row r="1062" spans="18:30" ht="15">
      <c r="R1062" s="152"/>
      <c r="S1062" s="152"/>
      <c r="T1062" s="152"/>
      <c r="U1062" s="152"/>
      <c r="V1062" s="152"/>
      <c r="W1062" s="152"/>
      <c r="X1062" s="152"/>
      <c r="Y1062" s="152"/>
      <c r="Z1062" s="152"/>
      <c r="AA1062" s="152"/>
      <c r="AB1062" s="152"/>
      <c r="AC1062" s="152"/>
      <c r="AD1062" s="152"/>
    </row>
    <row r="1063" spans="18:30" ht="15">
      <c r="R1063" s="152"/>
      <c r="S1063" s="152"/>
      <c r="T1063" s="152"/>
      <c r="U1063" s="152"/>
      <c r="V1063" s="152"/>
      <c r="W1063" s="152"/>
      <c r="X1063" s="152"/>
      <c r="Y1063" s="152"/>
      <c r="Z1063" s="152"/>
      <c r="AA1063" s="152"/>
      <c r="AB1063" s="152"/>
      <c r="AC1063" s="152"/>
      <c r="AD1063" s="152"/>
    </row>
    <row r="1064" spans="18:30" ht="15">
      <c r="R1064" s="152"/>
      <c r="S1064" s="152"/>
      <c r="T1064" s="152"/>
      <c r="U1064" s="152"/>
      <c r="V1064" s="152"/>
      <c r="W1064" s="152"/>
      <c r="X1064" s="152"/>
      <c r="Y1064" s="152"/>
      <c r="Z1064" s="152"/>
      <c r="AA1064" s="152"/>
      <c r="AB1064" s="152"/>
      <c r="AC1064" s="152"/>
      <c r="AD1064" s="152"/>
    </row>
    <row r="1065" spans="18:30" ht="15">
      <c r="R1065" s="152"/>
      <c r="S1065" s="152"/>
      <c r="T1065" s="152"/>
      <c r="U1065" s="152"/>
      <c r="V1065" s="152"/>
      <c r="W1065" s="152"/>
      <c r="X1065" s="152"/>
      <c r="Y1065" s="152"/>
      <c r="Z1065" s="152"/>
      <c r="AA1065" s="152"/>
      <c r="AB1065" s="152"/>
      <c r="AC1065" s="152"/>
      <c r="AD1065" s="152"/>
    </row>
    <row r="1066" spans="18:30" ht="15">
      <c r="R1066" s="152"/>
      <c r="S1066" s="152"/>
      <c r="T1066" s="152"/>
      <c r="U1066" s="152"/>
      <c r="V1066" s="152"/>
      <c r="W1066" s="152"/>
      <c r="X1066" s="152"/>
      <c r="Y1066" s="152"/>
      <c r="Z1066" s="152"/>
      <c r="AA1066" s="152"/>
      <c r="AB1066" s="152"/>
      <c r="AC1066" s="152"/>
      <c r="AD1066" s="152"/>
    </row>
    <row r="1067" spans="18:30" ht="15">
      <c r="R1067" s="152"/>
      <c r="S1067" s="152"/>
      <c r="T1067" s="152"/>
      <c r="U1067" s="152"/>
      <c r="V1067" s="152"/>
      <c r="W1067" s="152"/>
      <c r="X1067" s="152"/>
      <c r="Y1067" s="152"/>
      <c r="Z1067" s="152"/>
      <c r="AA1067" s="152"/>
      <c r="AB1067" s="152"/>
      <c r="AC1067" s="152"/>
      <c r="AD1067" s="152"/>
    </row>
    <row r="1068" spans="18:30" ht="15">
      <c r="R1068" s="152"/>
      <c r="S1068" s="152"/>
      <c r="T1068" s="152"/>
      <c r="U1068" s="152"/>
      <c r="V1068" s="152"/>
      <c r="W1068" s="152"/>
      <c r="X1068" s="152"/>
      <c r="Y1068" s="152"/>
      <c r="Z1068" s="152"/>
      <c r="AA1068" s="152"/>
      <c r="AB1068" s="152"/>
      <c r="AC1068" s="152"/>
      <c r="AD1068" s="152"/>
    </row>
    <row r="1069" spans="18:30" ht="15">
      <c r="R1069" s="152"/>
      <c r="S1069" s="152"/>
      <c r="T1069" s="152"/>
      <c r="U1069" s="152"/>
      <c r="V1069" s="152"/>
      <c r="W1069" s="152"/>
      <c r="X1069" s="152"/>
      <c r="Y1069" s="152"/>
      <c r="Z1069" s="152"/>
      <c r="AA1069" s="152"/>
      <c r="AB1069" s="152"/>
      <c r="AC1069" s="152"/>
      <c r="AD1069" s="152"/>
    </row>
    <row r="1070" spans="18:30" ht="15">
      <c r="R1070" s="152"/>
      <c r="S1070" s="152"/>
      <c r="T1070" s="152"/>
      <c r="U1070" s="152"/>
      <c r="V1070" s="152"/>
      <c r="W1070" s="152"/>
      <c r="X1070" s="152"/>
      <c r="Y1070" s="152"/>
      <c r="Z1070" s="152"/>
      <c r="AA1070" s="152"/>
      <c r="AB1070" s="152"/>
      <c r="AC1070" s="152"/>
      <c r="AD1070" s="152"/>
    </row>
    <row r="1071" spans="18:30" ht="15">
      <c r="R1071" s="152"/>
      <c r="S1071" s="152"/>
      <c r="T1071" s="152"/>
      <c r="U1071" s="152"/>
      <c r="V1071" s="152"/>
      <c r="W1071" s="152"/>
      <c r="X1071" s="152"/>
      <c r="Y1071" s="152"/>
      <c r="Z1071" s="152"/>
      <c r="AA1071" s="152"/>
      <c r="AB1071" s="152"/>
      <c r="AC1071" s="152"/>
      <c r="AD1071" s="152"/>
    </row>
    <row r="1072" spans="18:30" ht="15">
      <c r="R1072" s="152"/>
      <c r="S1072" s="152"/>
      <c r="T1072" s="152"/>
      <c r="U1072" s="152"/>
      <c r="V1072" s="152"/>
      <c r="W1072" s="152"/>
      <c r="X1072" s="152"/>
      <c r="Y1072" s="152"/>
      <c r="Z1072" s="152"/>
      <c r="AA1072" s="152"/>
      <c r="AB1072" s="152"/>
      <c r="AC1072" s="152"/>
      <c r="AD1072" s="152"/>
    </row>
    <row r="1073" spans="18:30" ht="15">
      <c r="R1073" s="152"/>
      <c r="S1073" s="152"/>
      <c r="T1073" s="152"/>
      <c r="U1073" s="152"/>
      <c r="V1073" s="152"/>
      <c r="W1073" s="152"/>
      <c r="X1073" s="152"/>
      <c r="Y1073" s="152"/>
      <c r="Z1073" s="152"/>
      <c r="AA1073" s="152"/>
      <c r="AB1073" s="152"/>
      <c r="AC1073" s="152"/>
      <c r="AD1073" s="152"/>
    </row>
    <row r="1074" spans="18:30" ht="15">
      <c r="R1074" s="152"/>
      <c r="S1074" s="152"/>
      <c r="T1074" s="152"/>
      <c r="U1074" s="152"/>
      <c r="V1074" s="152"/>
      <c r="W1074" s="152"/>
      <c r="X1074" s="152"/>
      <c r="Y1074" s="152"/>
      <c r="Z1074" s="152"/>
      <c r="AA1074" s="152"/>
      <c r="AB1074" s="152"/>
      <c r="AC1074" s="152"/>
      <c r="AD1074" s="152"/>
    </row>
    <row r="1075" spans="18:30" ht="15">
      <c r="R1075" s="152"/>
      <c r="S1075" s="152"/>
      <c r="T1075" s="152"/>
      <c r="U1075" s="152"/>
      <c r="V1075" s="152"/>
      <c r="W1075" s="152"/>
      <c r="X1075" s="152"/>
      <c r="Y1075" s="152"/>
      <c r="Z1075" s="152"/>
      <c r="AA1075" s="152"/>
      <c r="AB1075" s="152"/>
      <c r="AC1075" s="152"/>
      <c r="AD1075" s="152"/>
    </row>
    <row r="1076" spans="18:30" ht="15">
      <c r="R1076" s="152"/>
      <c r="S1076" s="152"/>
      <c r="T1076" s="152"/>
      <c r="U1076" s="152"/>
      <c r="V1076" s="152"/>
      <c r="W1076" s="152"/>
      <c r="X1076" s="152"/>
      <c r="Y1076" s="152"/>
      <c r="Z1076" s="152"/>
      <c r="AA1076" s="152"/>
      <c r="AB1076" s="152"/>
      <c r="AC1076" s="152"/>
      <c r="AD1076" s="152"/>
    </row>
    <row r="1077" spans="18:30" ht="15">
      <c r="R1077" s="152"/>
      <c r="S1077" s="152"/>
      <c r="T1077" s="152"/>
      <c r="U1077" s="152"/>
      <c r="V1077" s="152"/>
      <c r="W1077" s="152"/>
      <c r="X1077" s="152"/>
      <c r="Y1077" s="152"/>
      <c r="Z1077" s="152"/>
      <c r="AA1077" s="152"/>
      <c r="AB1077" s="152"/>
      <c r="AC1077" s="152"/>
      <c r="AD1077" s="152"/>
    </row>
    <row r="1078" spans="18:30" ht="15">
      <c r="R1078" s="152"/>
      <c r="S1078" s="152"/>
      <c r="T1078" s="152"/>
      <c r="U1078" s="152"/>
      <c r="V1078" s="152"/>
      <c r="W1078" s="152"/>
      <c r="X1078" s="152"/>
      <c r="Y1078" s="152"/>
      <c r="Z1078" s="152"/>
      <c r="AA1078" s="152"/>
      <c r="AB1078" s="152"/>
      <c r="AC1078" s="152"/>
      <c r="AD1078" s="152"/>
    </row>
    <row r="1079" spans="18:30" ht="15">
      <c r="R1079" s="152"/>
      <c r="S1079" s="152"/>
      <c r="T1079" s="152"/>
      <c r="U1079" s="152"/>
      <c r="V1079" s="152"/>
      <c r="W1079" s="152"/>
      <c r="X1079" s="152"/>
      <c r="Y1079" s="152"/>
      <c r="Z1079" s="152"/>
      <c r="AA1079" s="152"/>
      <c r="AB1079" s="152"/>
      <c r="AC1079" s="152"/>
      <c r="AD1079" s="152"/>
    </row>
    <row r="1080" spans="18:30" ht="15">
      <c r="R1080" s="152"/>
      <c r="S1080" s="152"/>
      <c r="T1080" s="152"/>
      <c r="U1080" s="152"/>
      <c r="V1080" s="152"/>
      <c r="W1080" s="152"/>
      <c r="X1080" s="152"/>
      <c r="Y1080" s="152"/>
      <c r="Z1080" s="152"/>
      <c r="AA1080" s="152"/>
      <c r="AB1080" s="152"/>
      <c r="AC1080" s="152"/>
      <c r="AD1080" s="152"/>
    </row>
    <row r="1081" spans="18:30" ht="15">
      <c r="R1081" s="152"/>
      <c r="S1081" s="152"/>
      <c r="T1081" s="152"/>
      <c r="U1081" s="152"/>
      <c r="V1081" s="152"/>
      <c r="W1081" s="152"/>
      <c r="X1081" s="152"/>
      <c r="Y1081" s="152"/>
      <c r="Z1081" s="152"/>
      <c r="AA1081" s="152"/>
      <c r="AB1081" s="152"/>
      <c r="AC1081" s="152"/>
      <c r="AD1081" s="152"/>
    </row>
    <row r="1082" spans="18:30" ht="15">
      <c r="R1082" s="152"/>
      <c r="S1082" s="152"/>
      <c r="T1082" s="152"/>
      <c r="U1082" s="152"/>
      <c r="V1082" s="152"/>
      <c r="W1082" s="152"/>
      <c r="X1082" s="152"/>
      <c r="Y1082" s="152"/>
      <c r="Z1082" s="152"/>
      <c r="AA1082" s="152"/>
      <c r="AB1082" s="152"/>
      <c r="AC1082" s="152"/>
      <c r="AD1082" s="152"/>
    </row>
    <row r="1083" spans="18:30" ht="15">
      <c r="R1083" s="152"/>
      <c r="S1083" s="152"/>
      <c r="T1083" s="152"/>
      <c r="U1083" s="152"/>
      <c r="V1083" s="152"/>
      <c r="W1083" s="152"/>
      <c r="X1083" s="152"/>
      <c r="Y1083" s="152"/>
      <c r="Z1083" s="152"/>
      <c r="AA1083" s="152"/>
      <c r="AB1083" s="152"/>
      <c r="AC1083" s="152"/>
      <c r="AD1083" s="152"/>
    </row>
    <row r="1084" spans="18:30" ht="15">
      <c r="R1084" s="152"/>
      <c r="S1084" s="152"/>
      <c r="T1084" s="152"/>
      <c r="U1084" s="152"/>
      <c r="V1084" s="152"/>
      <c r="W1084" s="152"/>
      <c r="X1084" s="152"/>
      <c r="Y1084" s="152"/>
      <c r="Z1084" s="152"/>
      <c r="AA1084" s="152"/>
      <c r="AB1084" s="152"/>
      <c r="AC1084" s="152"/>
      <c r="AD1084" s="152"/>
    </row>
    <row r="1085" spans="18:30" ht="15">
      <c r="R1085" s="152"/>
      <c r="S1085" s="152"/>
      <c r="T1085" s="152"/>
      <c r="U1085" s="152"/>
      <c r="V1085" s="152"/>
      <c r="W1085" s="152"/>
      <c r="X1085" s="152"/>
      <c r="Y1085" s="152"/>
      <c r="Z1085" s="152"/>
      <c r="AA1085" s="152"/>
      <c r="AB1085" s="152"/>
      <c r="AC1085" s="152"/>
      <c r="AD1085" s="152"/>
    </row>
    <row r="1086" spans="18:30" ht="15">
      <c r="R1086" s="152"/>
      <c r="S1086" s="152"/>
      <c r="T1086" s="152"/>
      <c r="U1086" s="152"/>
      <c r="V1086" s="152"/>
      <c r="W1086" s="152"/>
      <c r="X1086" s="152"/>
      <c r="Y1086" s="152"/>
      <c r="Z1086" s="152"/>
      <c r="AA1086" s="152"/>
      <c r="AB1086" s="152"/>
      <c r="AC1086" s="152"/>
      <c r="AD1086" s="152"/>
    </row>
    <row r="1087" spans="18:30" ht="15">
      <c r="R1087" s="152"/>
      <c r="S1087" s="152"/>
      <c r="T1087" s="152"/>
      <c r="U1087" s="152"/>
      <c r="V1087" s="152"/>
      <c r="W1087" s="152"/>
      <c r="X1087" s="152"/>
      <c r="Y1087" s="152"/>
      <c r="Z1087" s="152"/>
      <c r="AA1087" s="152"/>
      <c r="AB1087" s="152"/>
      <c r="AC1087" s="152"/>
      <c r="AD1087" s="152"/>
    </row>
    <row r="1088" spans="18:30" ht="15">
      <c r="R1088" s="152"/>
      <c r="S1088" s="152"/>
      <c r="T1088" s="152"/>
      <c r="U1088" s="152"/>
      <c r="V1088" s="152"/>
      <c r="W1088" s="152"/>
      <c r="X1088" s="152"/>
      <c r="Y1088" s="152"/>
      <c r="Z1088" s="152"/>
      <c r="AA1088" s="152"/>
      <c r="AB1088" s="152"/>
      <c r="AC1088" s="152"/>
      <c r="AD1088" s="152"/>
    </row>
    <row r="1089" spans="18:30" ht="15">
      <c r="R1089" s="152"/>
      <c r="S1089" s="152"/>
      <c r="T1089" s="152"/>
      <c r="U1089" s="152"/>
      <c r="V1089" s="152"/>
      <c r="W1089" s="152"/>
      <c r="X1089" s="152"/>
      <c r="Y1089" s="152"/>
      <c r="Z1089" s="152"/>
      <c r="AA1089" s="152"/>
      <c r="AB1089" s="152"/>
      <c r="AC1089" s="152"/>
      <c r="AD1089" s="152"/>
    </row>
    <row r="1090" spans="18:30" ht="15">
      <c r="R1090" s="152"/>
      <c r="S1090" s="152"/>
      <c r="T1090" s="152"/>
      <c r="U1090" s="152"/>
      <c r="V1090" s="152"/>
      <c r="W1090" s="152"/>
      <c r="X1090" s="152"/>
      <c r="Y1090" s="152"/>
      <c r="Z1090" s="152"/>
      <c r="AA1090" s="152"/>
      <c r="AB1090" s="152"/>
      <c r="AC1090" s="152"/>
      <c r="AD1090" s="152"/>
    </row>
    <row r="1091" spans="18:30" ht="15">
      <c r="R1091" s="152"/>
      <c r="S1091" s="152"/>
      <c r="T1091" s="152"/>
      <c r="U1091" s="152"/>
      <c r="V1091" s="152"/>
      <c r="W1091" s="152"/>
      <c r="X1091" s="152"/>
      <c r="Y1091" s="152"/>
      <c r="Z1091" s="152"/>
      <c r="AA1091" s="152"/>
      <c r="AB1091" s="152"/>
      <c r="AC1091" s="152"/>
      <c r="AD1091" s="152"/>
    </row>
    <row r="1092" spans="18:30" ht="15">
      <c r="R1092" s="152"/>
      <c r="S1092" s="152"/>
      <c r="T1092" s="152"/>
      <c r="U1092" s="152"/>
      <c r="V1092" s="152"/>
      <c r="W1092" s="152"/>
      <c r="X1092" s="152"/>
      <c r="Y1092" s="152"/>
      <c r="Z1092" s="152"/>
      <c r="AA1092" s="152"/>
      <c r="AB1092" s="152"/>
      <c r="AC1092" s="152"/>
      <c r="AD1092" s="152"/>
    </row>
    <row r="1093" spans="18:30" ht="15">
      <c r="R1093" s="152"/>
      <c r="S1093" s="152"/>
      <c r="T1093" s="152"/>
      <c r="U1093" s="152"/>
      <c r="V1093" s="152"/>
      <c r="W1093" s="152"/>
      <c r="X1093" s="152"/>
      <c r="Y1093" s="152"/>
      <c r="Z1093" s="152"/>
      <c r="AA1093" s="152"/>
      <c r="AB1093" s="152"/>
      <c r="AC1093" s="152"/>
      <c r="AD1093" s="152"/>
    </row>
    <row r="1094" spans="18:30" ht="15">
      <c r="R1094" s="152"/>
      <c r="S1094" s="152"/>
      <c r="T1094" s="152"/>
      <c r="U1094" s="152"/>
      <c r="V1094" s="152"/>
      <c r="W1094" s="152"/>
      <c r="X1094" s="152"/>
      <c r="Y1094" s="152"/>
      <c r="Z1094" s="152"/>
      <c r="AA1094" s="152"/>
      <c r="AB1094" s="152"/>
      <c r="AC1094" s="152"/>
      <c r="AD1094" s="152"/>
    </row>
    <row r="1095" spans="18:30" ht="15">
      <c r="R1095" s="152"/>
      <c r="S1095" s="152"/>
      <c r="T1095" s="152"/>
      <c r="U1095" s="152"/>
      <c r="V1095" s="152"/>
      <c r="W1095" s="152"/>
      <c r="X1095" s="152"/>
      <c r="Y1095" s="152"/>
      <c r="Z1095" s="152"/>
      <c r="AA1095" s="152"/>
      <c r="AB1095" s="152"/>
      <c r="AC1095" s="152"/>
      <c r="AD1095" s="152"/>
    </row>
    <row r="1096" spans="18:30" ht="15">
      <c r="R1096" s="152"/>
      <c r="S1096" s="152"/>
      <c r="T1096" s="152"/>
      <c r="U1096" s="152"/>
      <c r="V1096" s="152"/>
      <c r="W1096" s="152"/>
      <c r="X1096" s="152"/>
      <c r="Y1096" s="152"/>
      <c r="Z1096" s="152"/>
      <c r="AA1096" s="152"/>
      <c r="AB1096" s="152"/>
      <c r="AC1096" s="152"/>
      <c r="AD1096" s="152"/>
    </row>
    <row r="1097" spans="18:30" ht="15">
      <c r="R1097" s="152"/>
      <c r="S1097" s="152"/>
      <c r="T1097" s="152"/>
      <c r="U1097" s="152"/>
      <c r="V1097" s="152"/>
      <c r="W1097" s="152"/>
      <c r="X1097" s="152"/>
      <c r="Y1097" s="152"/>
      <c r="Z1097" s="152"/>
      <c r="AA1097" s="152"/>
      <c r="AB1097" s="152"/>
      <c r="AC1097" s="152"/>
      <c r="AD1097" s="152"/>
    </row>
    <row r="1098" spans="18:30" ht="15">
      <c r="R1098" s="152"/>
      <c r="S1098" s="152"/>
      <c r="T1098" s="152"/>
      <c r="U1098" s="152"/>
      <c r="V1098" s="152"/>
      <c r="W1098" s="152"/>
      <c r="X1098" s="152"/>
      <c r="Y1098" s="152"/>
      <c r="Z1098" s="152"/>
      <c r="AA1098" s="152"/>
      <c r="AB1098" s="152"/>
      <c r="AC1098" s="152"/>
      <c r="AD1098" s="152"/>
    </row>
    <row r="1099" spans="18:30" ht="15">
      <c r="R1099" s="152"/>
      <c r="S1099" s="152"/>
      <c r="T1099" s="152"/>
      <c r="U1099" s="152"/>
      <c r="V1099" s="152"/>
      <c r="W1099" s="152"/>
      <c r="X1099" s="152"/>
      <c r="Y1099" s="152"/>
      <c r="Z1099" s="152"/>
      <c r="AA1099" s="152"/>
      <c r="AB1099" s="152"/>
      <c r="AC1099" s="152"/>
      <c r="AD1099" s="152"/>
    </row>
    <row r="1100" spans="18:30" ht="15">
      <c r="R1100" s="152"/>
      <c r="S1100" s="152"/>
      <c r="T1100" s="152"/>
      <c r="U1100" s="152"/>
      <c r="V1100" s="152"/>
      <c r="W1100" s="152"/>
      <c r="X1100" s="152"/>
      <c r="Y1100" s="152"/>
      <c r="Z1100" s="152"/>
      <c r="AA1100" s="152"/>
      <c r="AB1100" s="152"/>
      <c r="AC1100" s="152"/>
      <c r="AD1100" s="152"/>
    </row>
    <row r="1101" spans="18:30" ht="15">
      <c r="R1101" s="152"/>
      <c r="S1101" s="152"/>
      <c r="T1101" s="152"/>
      <c r="U1101" s="152"/>
      <c r="V1101" s="152"/>
      <c r="W1101" s="152"/>
      <c r="X1101" s="152"/>
      <c r="Y1101" s="152"/>
      <c r="Z1101" s="152"/>
      <c r="AA1101" s="152"/>
      <c r="AB1101" s="152"/>
      <c r="AC1101" s="152"/>
      <c r="AD1101" s="152"/>
    </row>
    <row r="1102" spans="18:30" ht="15">
      <c r="R1102" s="152"/>
      <c r="S1102" s="152"/>
      <c r="T1102" s="152"/>
      <c r="U1102" s="152"/>
      <c r="V1102" s="152"/>
      <c r="W1102" s="152"/>
      <c r="X1102" s="152"/>
      <c r="Y1102" s="152"/>
      <c r="Z1102" s="152"/>
      <c r="AA1102" s="152"/>
      <c r="AB1102" s="152"/>
      <c r="AC1102" s="152"/>
      <c r="AD1102" s="152"/>
    </row>
    <row r="1103" spans="18:30" ht="15">
      <c r="R1103" s="152"/>
      <c r="S1103" s="152"/>
      <c r="T1103" s="152"/>
      <c r="U1103" s="152"/>
      <c r="V1103" s="152"/>
      <c r="W1103" s="152"/>
      <c r="X1103" s="152"/>
      <c r="Y1103" s="152"/>
      <c r="Z1103" s="152"/>
      <c r="AA1103" s="152"/>
      <c r="AB1103" s="152"/>
      <c r="AC1103" s="152"/>
      <c r="AD1103" s="152"/>
    </row>
    <row r="1104" spans="18:30" ht="15">
      <c r="R1104" s="152"/>
      <c r="S1104" s="152"/>
      <c r="T1104" s="152"/>
      <c r="U1104" s="152"/>
      <c r="V1104" s="152"/>
      <c r="W1104" s="152"/>
      <c r="X1104" s="152"/>
      <c r="Y1104" s="152"/>
      <c r="Z1104" s="152"/>
      <c r="AA1104" s="152"/>
      <c r="AB1104" s="152"/>
      <c r="AC1104" s="152"/>
      <c r="AD1104" s="152"/>
    </row>
    <row r="1105" spans="18:30" ht="15">
      <c r="R1105" s="152"/>
      <c r="S1105" s="152"/>
      <c r="T1105" s="152"/>
      <c r="U1105" s="152"/>
      <c r="V1105" s="152"/>
      <c r="W1105" s="152"/>
      <c r="X1105" s="152"/>
      <c r="Y1105" s="152"/>
      <c r="Z1105" s="152"/>
      <c r="AA1105" s="152"/>
      <c r="AB1105" s="152"/>
      <c r="AC1105" s="152"/>
      <c r="AD1105" s="152"/>
    </row>
    <row r="1106" spans="18:30" ht="15">
      <c r="R1106" s="152"/>
      <c r="S1106" s="152"/>
      <c r="T1106" s="152"/>
      <c r="U1106" s="152"/>
      <c r="V1106" s="152"/>
      <c r="W1106" s="152"/>
      <c r="X1106" s="152"/>
      <c r="Y1106" s="152"/>
      <c r="Z1106" s="152"/>
      <c r="AA1106" s="152"/>
      <c r="AB1106" s="152"/>
      <c r="AC1106" s="152"/>
      <c r="AD1106" s="152"/>
    </row>
    <row r="1107" spans="18:30" ht="15">
      <c r="R1107" s="152"/>
      <c r="S1107" s="152"/>
      <c r="T1107" s="152"/>
      <c r="U1107" s="152"/>
      <c r="V1107" s="152"/>
      <c r="W1107" s="152"/>
      <c r="X1107" s="152"/>
      <c r="Y1107" s="152"/>
      <c r="Z1107" s="152"/>
      <c r="AA1107" s="152"/>
      <c r="AB1107" s="152"/>
      <c r="AC1107" s="152"/>
      <c r="AD1107" s="152"/>
    </row>
    <row r="1108" spans="18:30" ht="15">
      <c r="R1108" s="152"/>
      <c r="S1108" s="152"/>
      <c r="T1108" s="152"/>
      <c r="U1108" s="152"/>
      <c r="V1108" s="152"/>
      <c r="W1108" s="152"/>
      <c r="X1108" s="152"/>
      <c r="Y1108" s="152"/>
      <c r="Z1108" s="152"/>
      <c r="AA1108" s="152"/>
      <c r="AB1108" s="152"/>
      <c r="AC1108" s="152"/>
      <c r="AD1108" s="152"/>
    </row>
    <row r="1109" spans="18:30" ht="15">
      <c r="R1109" s="152"/>
      <c r="S1109" s="152"/>
      <c r="T1109" s="152"/>
      <c r="U1109" s="152"/>
      <c r="V1109" s="152"/>
      <c r="W1109" s="152"/>
      <c r="X1109" s="152"/>
      <c r="Y1109" s="152"/>
      <c r="Z1109" s="152"/>
      <c r="AA1109" s="152"/>
      <c r="AB1109" s="152"/>
      <c r="AC1109" s="152"/>
      <c r="AD1109" s="152"/>
    </row>
    <row r="1110" spans="18:30" ht="15">
      <c r="R1110" s="152"/>
      <c r="S1110" s="152"/>
      <c r="T1110" s="152"/>
      <c r="U1110" s="152"/>
      <c r="V1110" s="152"/>
      <c r="W1110" s="152"/>
      <c r="X1110" s="152"/>
      <c r="Y1110" s="152"/>
      <c r="Z1110" s="152"/>
      <c r="AA1110" s="152"/>
      <c r="AB1110" s="152"/>
      <c r="AC1110" s="152"/>
      <c r="AD1110" s="152"/>
    </row>
    <row r="1111" spans="18:30" ht="15">
      <c r="R1111" s="152"/>
      <c r="S1111" s="152"/>
      <c r="T1111" s="152"/>
      <c r="U1111" s="152"/>
      <c r="V1111" s="152"/>
      <c r="W1111" s="152"/>
      <c r="X1111" s="152"/>
      <c r="Y1111" s="152"/>
      <c r="Z1111" s="152"/>
      <c r="AA1111" s="152"/>
      <c r="AB1111" s="152"/>
      <c r="AC1111" s="152"/>
      <c r="AD1111" s="152"/>
    </row>
    <row r="1112" spans="18:30" ht="15">
      <c r="R1112" s="152"/>
      <c r="S1112" s="152"/>
      <c r="T1112" s="152"/>
      <c r="U1112" s="152"/>
      <c r="V1112" s="152"/>
      <c r="W1112" s="152"/>
      <c r="X1112" s="152"/>
      <c r="Y1112" s="152"/>
      <c r="Z1112" s="152"/>
      <c r="AA1112" s="152"/>
      <c r="AB1112" s="152"/>
      <c r="AC1112" s="152"/>
      <c r="AD1112" s="152"/>
    </row>
    <row r="1113" spans="18:30" ht="15">
      <c r="R1113" s="152"/>
      <c r="S1113" s="152"/>
      <c r="T1113" s="152"/>
      <c r="U1113" s="152"/>
      <c r="V1113" s="152"/>
      <c r="W1113" s="152"/>
      <c r="X1113" s="152"/>
      <c r="Y1113" s="152"/>
      <c r="Z1113" s="152"/>
      <c r="AA1113" s="152"/>
      <c r="AB1113" s="152"/>
      <c r="AC1113" s="152"/>
      <c r="AD1113" s="152"/>
    </row>
    <row r="1114" spans="18:30" ht="15">
      <c r="R1114" s="152"/>
      <c r="S1114" s="152"/>
      <c r="T1114" s="152"/>
      <c r="U1114" s="152"/>
      <c r="V1114" s="152"/>
      <c r="W1114" s="152"/>
      <c r="X1114" s="152"/>
      <c r="Y1114" s="152"/>
      <c r="Z1114" s="152"/>
      <c r="AA1114" s="152"/>
      <c r="AB1114" s="152"/>
      <c r="AC1114" s="152"/>
      <c r="AD1114" s="152"/>
    </row>
    <row r="1115" spans="18:30" ht="15">
      <c r="R1115" s="152"/>
      <c r="S1115" s="152"/>
      <c r="T1115" s="152"/>
      <c r="U1115" s="152"/>
      <c r="V1115" s="152"/>
      <c r="W1115" s="152"/>
      <c r="X1115" s="152"/>
      <c r="Y1115" s="152"/>
      <c r="Z1115" s="152"/>
      <c r="AA1115" s="152"/>
      <c r="AB1115" s="152"/>
      <c r="AC1115" s="152"/>
      <c r="AD1115" s="152"/>
    </row>
    <row r="1116" spans="18:30" ht="15">
      <c r="R1116" s="152"/>
      <c r="S1116" s="152"/>
      <c r="T1116" s="152"/>
      <c r="U1116" s="152"/>
      <c r="V1116" s="152"/>
      <c r="W1116" s="152"/>
      <c r="X1116" s="152"/>
      <c r="Y1116" s="152"/>
      <c r="Z1116" s="152"/>
      <c r="AA1116" s="152"/>
      <c r="AB1116" s="152"/>
      <c r="AC1116" s="152"/>
      <c r="AD1116" s="152"/>
    </row>
    <row r="1117" spans="18:30" ht="15">
      <c r="R1117" s="152"/>
      <c r="S1117" s="152"/>
      <c r="T1117" s="152"/>
      <c r="U1117" s="152"/>
      <c r="V1117" s="152"/>
      <c r="W1117" s="152"/>
      <c r="X1117" s="152"/>
      <c r="Y1117" s="152"/>
      <c r="Z1117" s="152"/>
      <c r="AA1117" s="152"/>
      <c r="AB1117" s="152"/>
      <c r="AC1117" s="152"/>
      <c r="AD1117" s="152"/>
    </row>
    <row r="1118" spans="18:30" ht="15">
      <c r="R1118" s="152"/>
      <c r="S1118" s="152"/>
      <c r="T1118" s="152"/>
      <c r="U1118" s="152"/>
      <c r="V1118" s="152"/>
      <c r="W1118" s="152"/>
      <c r="X1118" s="152"/>
      <c r="Y1118" s="152"/>
      <c r="Z1118" s="152"/>
      <c r="AA1118" s="152"/>
      <c r="AB1118" s="152"/>
      <c r="AC1118" s="152"/>
      <c r="AD1118" s="152"/>
    </row>
    <row r="1119" spans="18:30" ht="15">
      <c r="R1119" s="152"/>
      <c r="S1119" s="152"/>
      <c r="T1119" s="152"/>
      <c r="U1119" s="152"/>
      <c r="V1119" s="152"/>
      <c r="W1119" s="152"/>
      <c r="X1119" s="152"/>
      <c r="Y1119" s="152"/>
      <c r="Z1119" s="152"/>
      <c r="AA1119" s="152"/>
      <c r="AB1119" s="152"/>
      <c r="AC1119" s="152"/>
      <c r="AD1119" s="152"/>
    </row>
    <row r="1120" spans="18:30" ht="15">
      <c r="R1120" s="152"/>
      <c r="S1120" s="152"/>
      <c r="T1120" s="152"/>
      <c r="U1120" s="152"/>
      <c r="V1120" s="152"/>
      <c r="W1120" s="152"/>
      <c r="X1120" s="152"/>
      <c r="Y1120" s="152"/>
      <c r="Z1120" s="152"/>
      <c r="AA1120" s="152"/>
      <c r="AB1120" s="152"/>
      <c r="AC1120" s="152"/>
      <c r="AD1120" s="152"/>
    </row>
    <row r="1121" spans="18:30" ht="15">
      <c r="R1121" s="152"/>
      <c r="S1121" s="152"/>
      <c r="T1121" s="152"/>
      <c r="U1121" s="152"/>
      <c r="V1121" s="152"/>
      <c r="W1121" s="152"/>
      <c r="X1121" s="152"/>
      <c r="Y1121" s="152"/>
      <c r="Z1121" s="152"/>
      <c r="AA1121" s="152"/>
      <c r="AB1121" s="152"/>
      <c r="AC1121" s="152"/>
      <c r="AD1121" s="152"/>
    </row>
    <row r="1122" spans="18:30" ht="15">
      <c r="R1122" s="152"/>
      <c r="S1122" s="152"/>
      <c r="T1122" s="152"/>
      <c r="U1122" s="152"/>
      <c r="V1122" s="152"/>
      <c r="W1122" s="152"/>
      <c r="X1122" s="152"/>
      <c r="Y1122" s="152"/>
      <c r="Z1122" s="152"/>
      <c r="AA1122" s="152"/>
      <c r="AB1122" s="152"/>
      <c r="AC1122" s="152"/>
      <c r="AD1122" s="152"/>
    </row>
    <row r="1123" spans="18:30" ht="15">
      <c r="R1123" s="152"/>
      <c r="S1123" s="152"/>
      <c r="T1123" s="152"/>
      <c r="U1123" s="152"/>
      <c r="V1123" s="152"/>
      <c r="W1123" s="152"/>
      <c r="X1123" s="152"/>
      <c r="Y1123" s="152"/>
      <c r="Z1123" s="152"/>
      <c r="AA1123" s="152"/>
      <c r="AB1123" s="152"/>
      <c r="AC1123" s="152"/>
      <c r="AD1123" s="152"/>
    </row>
    <row r="1124" spans="18:30" ht="15">
      <c r="R1124" s="152"/>
      <c r="S1124" s="152"/>
      <c r="T1124" s="152"/>
      <c r="U1124" s="152"/>
      <c r="V1124" s="152"/>
      <c r="W1124" s="152"/>
      <c r="X1124" s="152"/>
      <c r="Y1124" s="152"/>
      <c r="Z1124" s="152"/>
      <c r="AA1124" s="152"/>
      <c r="AB1124" s="152"/>
      <c r="AC1124" s="152"/>
      <c r="AD1124" s="152"/>
    </row>
    <row r="1125" spans="18:30" ht="15">
      <c r="R1125" s="152"/>
      <c r="S1125" s="152"/>
      <c r="T1125" s="152"/>
      <c r="U1125" s="152"/>
      <c r="V1125" s="152"/>
      <c r="W1125" s="152"/>
      <c r="X1125" s="152"/>
      <c r="Y1125" s="152"/>
      <c r="Z1125" s="152"/>
      <c r="AA1125" s="152"/>
      <c r="AB1125" s="152"/>
      <c r="AC1125" s="152"/>
      <c r="AD1125" s="152"/>
    </row>
    <row r="1126" spans="18:30" ht="15">
      <c r="R1126" s="152"/>
      <c r="S1126" s="152"/>
      <c r="T1126" s="152"/>
      <c r="U1126" s="152"/>
      <c r="V1126" s="152"/>
      <c r="W1126" s="152"/>
      <c r="X1126" s="152"/>
      <c r="Y1126" s="152"/>
      <c r="Z1126" s="152"/>
      <c r="AA1126" s="152"/>
      <c r="AB1126" s="152"/>
      <c r="AC1126" s="152"/>
      <c r="AD1126" s="152"/>
    </row>
    <row r="1127" spans="18:30" ht="15">
      <c r="R1127" s="152"/>
      <c r="S1127" s="152"/>
      <c r="T1127" s="152"/>
      <c r="U1127" s="152"/>
      <c r="V1127" s="152"/>
      <c r="W1127" s="152"/>
      <c r="X1127" s="152"/>
      <c r="Y1127" s="152"/>
      <c r="Z1127" s="152"/>
      <c r="AA1127" s="152"/>
      <c r="AB1127" s="152"/>
      <c r="AC1127" s="152"/>
      <c r="AD1127" s="152"/>
    </row>
    <row r="1128" spans="18:30" ht="15">
      <c r="R1128" s="152"/>
      <c r="S1128" s="152"/>
      <c r="T1128" s="152"/>
      <c r="U1128" s="152"/>
      <c r="V1128" s="152"/>
      <c r="W1128" s="152"/>
      <c r="X1128" s="152"/>
      <c r="Y1128" s="152"/>
      <c r="Z1128" s="152"/>
      <c r="AA1128" s="152"/>
      <c r="AB1128" s="152"/>
      <c r="AC1128" s="152"/>
      <c r="AD1128" s="152"/>
    </row>
    <row r="1129" spans="18:30" ht="15">
      <c r="R1129" s="152"/>
      <c r="S1129" s="152"/>
      <c r="T1129" s="152"/>
      <c r="U1129" s="152"/>
      <c r="V1129" s="152"/>
      <c r="W1129" s="152"/>
      <c r="X1129" s="152"/>
      <c r="Y1129" s="152"/>
      <c r="Z1129" s="152"/>
      <c r="AA1129" s="152"/>
      <c r="AB1129" s="152"/>
      <c r="AC1129" s="152"/>
      <c r="AD1129" s="152"/>
    </row>
    <row r="1130" spans="18:30" ht="15">
      <c r="R1130" s="152"/>
      <c r="S1130" s="152"/>
      <c r="T1130" s="152"/>
      <c r="U1130" s="152"/>
      <c r="V1130" s="152"/>
      <c r="W1130" s="152"/>
      <c r="X1130" s="152"/>
      <c r="Y1130" s="152"/>
      <c r="Z1130" s="152"/>
      <c r="AA1130" s="152"/>
      <c r="AB1130" s="152"/>
      <c r="AC1130" s="152"/>
      <c r="AD1130" s="152"/>
    </row>
    <row r="1131" spans="18:30" ht="15">
      <c r="R1131" s="152"/>
      <c r="S1131" s="152"/>
      <c r="T1131" s="152"/>
      <c r="U1131" s="152"/>
      <c r="V1131" s="152"/>
      <c r="W1131" s="152"/>
      <c r="X1131" s="152"/>
      <c r="Y1131" s="152"/>
      <c r="Z1131" s="152"/>
      <c r="AA1131" s="152"/>
      <c r="AB1131" s="152"/>
      <c r="AC1131" s="152"/>
      <c r="AD1131" s="152"/>
    </row>
    <row r="1132" spans="18:30" ht="15">
      <c r="R1132" s="152"/>
      <c r="S1132" s="152"/>
      <c r="T1132" s="152"/>
      <c r="U1132" s="152"/>
      <c r="V1132" s="152"/>
      <c r="W1132" s="152"/>
      <c r="X1132" s="152"/>
      <c r="Y1132" s="152"/>
      <c r="Z1132" s="152"/>
      <c r="AA1132" s="152"/>
      <c r="AB1132" s="152"/>
      <c r="AC1132" s="152"/>
      <c r="AD1132" s="152"/>
    </row>
    <row r="1133" spans="18:30" ht="15">
      <c r="R1133" s="152"/>
      <c r="S1133" s="152"/>
      <c r="T1133" s="152"/>
      <c r="U1133" s="152"/>
      <c r="V1133" s="152"/>
      <c r="W1133" s="152"/>
      <c r="X1133" s="152"/>
      <c r="Y1133" s="152"/>
      <c r="Z1133" s="152"/>
      <c r="AA1133" s="152"/>
      <c r="AB1133" s="152"/>
      <c r="AC1133" s="152"/>
      <c r="AD1133" s="152"/>
    </row>
    <row r="1134" spans="18:30" ht="15">
      <c r="R1134" s="152"/>
      <c r="S1134" s="152"/>
      <c r="T1134" s="152"/>
      <c r="U1134" s="152"/>
      <c r="V1134" s="152"/>
      <c r="W1134" s="152"/>
      <c r="X1134" s="152"/>
      <c r="Y1134" s="152"/>
      <c r="Z1134" s="152"/>
      <c r="AA1134" s="152"/>
      <c r="AB1134" s="152"/>
      <c r="AC1134" s="152"/>
      <c r="AD1134" s="152"/>
    </row>
    <row r="1135" spans="18:30" ht="15">
      <c r="R1135" s="152"/>
      <c r="S1135" s="152"/>
      <c r="T1135" s="152"/>
      <c r="U1135" s="152"/>
      <c r="V1135" s="152"/>
      <c r="W1135" s="152"/>
      <c r="X1135" s="152"/>
      <c r="Y1135" s="152"/>
      <c r="Z1135" s="152"/>
      <c r="AA1135" s="152"/>
      <c r="AB1135" s="152"/>
      <c r="AC1135" s="152"/>
      <c r="AD1135" s="152"/>
    </row>
    <row r="1136" spans="18:30" ht="15">
      <c r="R1136" s="152"/>
      <c r="S1136" s="152"/>
      <c r="T1136" s="152"/>
      <c r="U1136" s="152"/>
      <c r="V1136" s="152"/>
      <c r="W1136" s="152"/>
      <c r="X1136" s="152"/>
      <c r="Y1136" s="152"/>
      <c r="Z1136" s="152"/>
      <c r="AA1136" s="152"/>
      <c r="AB1136" s="152"/>
      <c r="AC1136" s="152"/>
      <c r="AD1136" s="152"/>
    </row>
    <row r="1137" spans="18:30" ht="15">
      <c r="R1137" s="152"/>
      <c r="S1137" s="152"/>
      <c r="T1137" s="152"/>
      <c r="U1137" s="152"/>
      <c r="V1137" s="152"/>
      <c r="W1137" s="152"/>
      <c r="X1137" s="152"/>
      <c r="Y1137" s="152"/>
      <c r="Z1137" s="152"/>
      <c r="AA1137" s="152"/>
      <c r="AB1137" s="152"/>
      <c r="AC1137" s="152"/>
      <c r="AD1137" s="152"/>
    </row>
    <row r="1138" spans="18:30" ht="15">
      <c r="R1138" s="152"/>
      <c r="S1138" s="152"/>
      <c r="T1138" s="152"/>
      <c r="U1138" s="152"/>
      <c r="V1138" s="152"/>
      <c r="W1138" s="152"/>
      <c r="X1138" s="152"/>
      <c r="Y1138" s="152"/>
      <c r="Z1138" s="152"/>
      <c r="AA1138" s="152"/>
      <c r="AB1138" s="152"/>
      <c r="AC1138" s="152"/>
      <c r="AD1138" s="152"/>
    </row>
    <row r="1139" spans="18:30" ht="15">
      <c r="R1139" s="152"/>
      <c r="S1139" s="152"/>
      <c r="T1139" s="152"/>
      <c r="U1139" s="152"/>
      <c r="V1139" s="152"/>
      <c r="W1139" s="152"/>
      <c r="X1139" s="152"/>
      <c r="Y1139" s="152"/>
      <c r="Z1139" s="152"/>
      <c r="AA1139" s="152"/>
      <c r="AB1139" s="152"/>
      <c r="AC1139" s="152"/>
      <c r="AD1139" s="152"/>
    </row>
    <row r="1140" spans="18:30" ht="15">
      <c r="R1140" s="152"/>
      <c r="S1140" s="152"/>
      <c r="T1140" s="152"/>
      <c r="U1140" s="152"/>
      <c r="V1140" s="152"/>
      <c r="W1140" s="152"/>
      <c r="X1140" s="152"/>
      <c r="Y1140" s="152"/>
      <c r="Z1140" s="152"/>
      <c r="AA1140" s="152"/>
      <c r="AB1140" s="152"/>
      <c r="AC1140" s="152"/>
      <c r="AD1140" s="152"/>
    </row>
    <row r="1141" spans="18:30" ht="15">
      <c r="R1141" s="152"/>
      <c r="S1141" s="152"/>
      <c r="T1141" s="152"/>
      <c r="U1141" s="152"/>
      <c r="V1141" s="152"/>
      <c r="W1141" s="152"/>
      <c r="X1141" s="152"/>
      <c r="Y1141" s="152"/>
      <c r="Z1141" s="152"/>
      <c r="AA1141" s="152"/>
      <c r="AB1141" s="152"/>
      <c r="AC1141" s="152"/>
      <c r="AD1141" s="152"/>
    </row>
    <row r="1142" spans="18:30" ht="15">
      <c r="R1142" s="152"/>
      <c r="S1142" s="152"/>
      <c r="T1142" s="152"/>
      <c r="U1142" s="152"/>
      <c r="V1142" s="152"/>
      <c r="W1142" s="152"/>
      <c r="X1142" s="152"/>
      <c r="Y1142" s="152"/>
      <c r="Z1142" s="152"/>
      <c r="AA1142" s="152"/>
      <c r="AB1142" s="152"/>
      <c r="AC1142" s="152"/>
      <c r="AD1142" s="152"/>
    </row>
    <row r="1143" spans="18:30" ht="15">
      <c r="R1143" s="152"/>
      <c r="S1143" s="152"/>
      <c r="T1143" s="152"/>
      <c r="U1143" s="152"/>
      <c r="V1143" s="152"/>
      <c r="W1143" s="152"/>
      <c r="X1143" s="152"/>
      <c r="Y1143" s="152"/>
      <c r="Z1143" s="152"/>
      <c r="AA1143" s="152"/>
      <c r="AB1143" s="152"/>
      <c r="AC1143" s="152"/>
      <c r="AD1143" s="152"/>
    </row>
    <row r="1144" spans="18:30" ht="15">
      <c r="R1144" s="152"/>
      <c r="S1144" s="152"/>
      <c r="T1144" s="152"/>
      <c r="U1144" s="152"/>
      <c r="V1144" s="152"/>
      <c r="W1144" s="152"/>
      <c r="X1144" s="152"/>
      <c r="Y1144" s="152"/>
      <c r="Z1144" s="152"/>
      <c r="AA1144" s="152"/>
      <c r="AB1144" s="152"/>
      <c r="AC1144" s="152"/>
      <c r="AD1144" s="152"/>
    </row>
    <row r="1145" spans="18:30" ht="15">
      <c r="R1145" s="152"/>
      <c r="S1145" s="152"/>
      <c r="T1145" s="152"/>
      <c r="U1145" s="152"/>
      <c r="V1145" s="152"/>
      <c r="W1145" s="152"/>
      <c r="X1145" s="152"/>
      <c r="Y1145" s="152"/>
      <c r="Z1145" s="152"/>
      <c r="AA1145" s="152"/>
      <c r="AB1145" s="152"/>
      <c r="AC1145" s="152"/>
      <c r="AD1145" s="152"/>
    </row>
    <row r="1146" spans="18:30" ht="15">
      <c r="R1146" s="152"/>
      <c r="S1146" s="152"/>
      <c r="T1146" s="152"/>
      <c r="U1146" s="152"/>
      <c r="V1146" s="152"/>
      <c r="W1146" s="152"/>
      <c r="X1146" s="152"/>
      <c r="Y1146" s="152"/>
      <c r="Z1146" s="152"/>
      <c r="AA1146" s="152"/>
      <c r="AB1146" s="152"/>
      <c r="AC1146" s="152"/>
      <c r="AD1146" s="152"/>
    </row>
    <row r="1147" spans="18:30" ht="15">
      <c r="R1147" s="152"/>
      <c r="S1147" s="152"/>
      <c r="T1147" s="152"/>
      <c r="U1147" s="152"/>
      <c r="V1147" s="152"/>
      <c r="W1147" s="152"/>
      <c r="X1147" s="152"/>
      <c r="Y1147" s="152"/>
      <c r="Z1147" s="152"/>
      <c r="AA1147" s="152"/>
      <c r="AB1147" s="152"/>
      <c r="AC1147" s="152"/>
      <c r="AD1147" s="152"/>
    </row>
    <row r="1148" spans="18:30" ht="15">
      <c r="R1148" s="152"/>
      <c r="S1148" s="152"/>
      <c r="T1148" s="152"/>
      <c r="U1148" s="152"/>
      <c r="V1148" s="152"/>
      <c r="W1148" s="152"/>
      <c r="X1148" s="152"/>
      <c r="Y1148" s="152"/>
      <c r="Z1148" s="152"/>
      <c r="AA1148" s="152"/>
      <c r="AB1148" s="152"/>
      <c r="AC1148" s="152"/>
      <c r="AD1148" s="152"/>
    </row>
    <row r="1149" spans="18:30" ht="15">
      <c r="R1149" s="152"/>
      <c r="S1149" s="152"/>
      <c r="T1149" s="152"/>
      <c r="U1149" s="152"/>
      <c r="V1149" s="152"/>
      <c r="W1149" s="152"/>
      <c r="X1149" s="152"/>
      <c r="Y1149" s="152"/>
      <c r="Z1149" s="152"/>
      <c r="AA1149" s="152"/>
      <c r="AB1149" s="152"/>
      <c r="AC1149" s="152"/>
      <c r="AD1149" s="152"/>
    </row>
    <row r="1150" spans="18:30" ht="15">
      <c r="R1150" s="152"/>
      <c r="S1150" s="152"/>
      <c r="T1150" s="152"/>
      <c r="U1150" s="152"/>
      <c r="V1150" s="152"/>
      <c r="W1150" s="152"/>
      <c r="X1150" s="152"/>
      <c r="Y1150" s="152"/>
      <c r="Z1150" s="152"/>
      <c r="AA1150" s="152"/>
      <c r="AB1150" s="152"/>
      <c r="AC1150" s="152"/>
      <c r="AD1150" s="152"/>
    </row>
    <row r="1151" spans="18:30" ht="15">
      <c r="R1151" s="152"/>
      <c r="S1151" s="152"/>
      <c r="T1151" s="152"/>
      <c r="U1151" s="152"/>
      <c r="V1151" s="152"/>
      <c r="W1151" s="152"/>
      <c r="X1151" s="152"/>
      <c r="Y1151" s="152"/>
      <c r="Z1151" s="152"/>
      <c r="AA1151" s="152"/>
      <c r="AB1151" s="152"/>
      <c r="AC1151" s="152"/>
      <c r="AD1151" s="152"/>
    </row>
    <row r="1152" spans="18:30" ht="15">
      <c r="R1152" s="152"/>
      <c r="S1152" s="152"/>
      <c r="T1152" s="152"/>
      <c r="U1152" s="152"/>
      <c r="V1152" s="152"/>
      <c r="W1152" s="152"/>
      <c r="X1152" s="152"/>
      <c r="Y1152" s="152"/>
      <c r="Z1152" s="152"/>
      <c r="AA1152" s="152"/>
      <c r="AB1152" s="152"/>
      <c r="AC1152" s="152"/>
      <c r="AD1152" s="152"/>
    </row>
    <row r="1153" spans="18:30" ht="15">
      <c r="R1153" s="152"/>
      <c r="S1153" s="152"/>
      <c r="T1153" s="152"/>
      <c r="U1153" s="152"/>
      <c r="V1153" s="152"/>
      <c r="W1153" s="152"/>
      <c r="X1153" s="152"/>
      <c r="Y1153" s="152"/>
      <c r="Z1153" s="152"/>
      <c r="AA1153" s="152"/>
      <c r="AB1153" s="152"/>
      <c r="AC1153" s="152"/>
      <c r="AD1153" s="152"/>
    </row>
    <row r="1154" spans="18:30" ht="15">
      <c r="R1154" s="152"/>
      <c r="S1154" s="152"/>
      <c r="T1154" s="152"/>
      <c r="U1154" s="152"/>
      <c r="V1154" s="152"/>
      <c r="W1154" s="152"/>
      <c r="X1154" s="152"/>
      <c r="Y1154" s="152"/>
      <c r="Z1154" s="152"/>
      <c r="AA1154" s="152"/>
      <c r="AB1154" s="152"/>
      <c r="AC1154" s="152"/>
      <c r="AD1154" s="152"/>
    </row>
    <row r="1155" spans="18:30" ht="15">
      <c r="R1155" s="152"/>
      <c r="S1155" s="152"/>
      <c r="T1155" s="152"/>
      <c r="U1155" s="152"/>
      <c r="V1155" s="152"/>
      <c r="W1155" s="152"/>
      <c r="X1155" s="152"/>
      <c r="Y1155" s="152"/>
      <c r="Z1155" s="152"/>
      <c r="AA1155" s="152"/>
      <c r="AB1155" s="152"/>
      <c r="AC1155" s="152"/>
      <c r="AD1155" s="152"/>
    </row>
    <row r="1156" spans="18:30" ht="15">
      <c r="R1156" s="152"/>
      <c r="S1156" s="152"/>
      <c r="T1156" s="152"/>
      <c r="U1156" s="152"/>
      <c r="V1156" s="152"/>
      <c r="W1156" s="152"/>
      <c r="X1156" s="152"/>
      <c r="Y1156" s="152"/>
      <c r="Z1156" s="152"/>
      <c r="AA1156" s="152"/>
      <c r="AB1156" s="152"/>
      <c r="AC1156" s="152"/>
      <c r="AD1156" s="152"/>
    </row>
    <row r="1157" spans="18:30" ht="15">
      <c r="R1157" s="152"/>
      <c r="S1157" s="152"/>
      <c r="T1157" s="152"/>
      <c r="U1157" s="152"/>
      <c r="V1157" s="152"/>
      <c r="W1157" s="152"/>
      <c r="X1157" s="152"/>
      <c r="Y1157" s="152"/>
      <c r="Z1157" s="152"/>
      <c r="AA1157" s="152"/>
      <c r="AB1157" s="152"/>
      <c r="AC1157" s="152"/>
      <c r="AD1157" s="152"/>
    </row>
    <row r="1158" spans="18:30" ht="15">
      <c r="R1158" s="152"/>
      <c r="S1158" s="152"/>
      <c r="T1158" s="152"/>
      <c r="U1158" s="152"/>
      <c r="V1158" s="152"/>
      <c r="W1158" s="152"/>
      <c r="X1158" s="152"/>
      <c r="Y1158" s="152"/>
      <c r="Z1158" s="152"/>
      <c r="AA1158" s="152"/>
      <c r="AB1158" s="152"/>
      <c r="AC1158" s="152"/>
      <c r="AD1158" s="152"/>
    </row>
    <row r="1159" spans="18:30" ht="15">
      <c r="R1159" s="152"/>
      <c r="S1159" s="152"/>
      <c r="T1159" s="152"/>
      <c r="U1159" s="152"/>
      <c r="V1159" s="152"/>
      <c r="W1159" s="152"/>
      <c r="X1159" s="152"/>
      <c r="Y1159" s="152"/>
      <c r="Z1159" s="152"/>
      <c r="AA1159" s="152"/>
      <c r="AB1159" s="152"/>
      <c r="AC1159" s="152"/>
      <c r="AD1159" s="152"/>
    </row>
    <row r="1160" spans="18:30" ht="15">
      <c r="R1160" s="152"/>
      <c r="S1160" s="152"/>
      <c r="T1160" s="152"/>
      <c r="U1160" s="152"/>
      <c r="V1160" s="152"/>
      <c r="W1160" s="152"/>
      <c r="X1160" s="152"/>
      <c r="Y1160" s="152"/>
      <c r="Z1160" s="152"/>
      <c r="AA1160" s="152"/>
      <c r="AB1160" s="152"/>
      <c r="AC1160" s="152"/>
      <c r="AD1160" s="152"/>
    </row>
    <row r="1161" spans="18:30" ht="15">
      <c r="R1161" s="152"/>
      <c r="S1161" s="152"/>
      <c r="T1161" s="152"/>
      <c r="U1161" s="152"/>
      <c r="V1161" s="152"/>
      <c r="W1161" s="152"/>
      <c r="X1161" s="152"/>
      <c r="Y1161" s="152"/>
      <c r="Z1161" s="152"/>
      <c r="AA1161" s="152"/>
      <c r="AB1161" s="152"/>
      <c r="AC1161" s="152"/>
      <c r="AD1161" s="152"/>
    </row>
    <row r="1162" spans="18:30" ht="15">
      <c r="R1162" s="152"/>
      <c r="S1162" s="152"/>
      <c r="T1162" s="152"/>
      <c r="U1162" s="152"/>
      <c r="V1162" s="152"/>
      <c r="W1162" s="152"/>
      <c r="X1162" s="152"/>
      <c r="Y1162" s="152"/>
      <c r="Z1162" s="152"/>
      <c r="AA1162" s="152"/>
      <c r="AB1162" s="152"/>
      <c r="AC1162" s="152"/>
      <c r="AD1162" s="152"/>
    </row>
    <row r="1163" spans="18:30" ht="15">
      <c r="R1163" s="152"/>
      <c r="S1163" s="152"/>
      <c r="T1163" s="152"/>
      <c r="U1163" s="152"/>
      <c r="V1163" s="152"/>
      <c r="W1163" s="152"/>
      <c r="X1163" s="152"/>
      <c r="Y1163" s="152"/>
      <c r="Z1163" s="152"/>
      <c r="AA1163" s="152"/>
      <c r="AB1163" s="152"/>
      <c r="AC1163" s="152"/>
      <c r="AD1163" s="152"/>
    </row>
    <row r="1164" spans="18:30" ht="15">
      <c r="R1164" s="152"/>
      <c r="S1164" s="152"/>
      <c r="T1164" s="152"/>
      <c r="U1164" s="152"/>
      <c r="V1164" s="152"/>
      <c r="W1164" s="152"/>
      <c r="X1164" s="152"/>
      <c r="Y1164" s="152"/>
      <c r="Z1164" s="152"/>
      <c r="AA1164" s="152"/>
      <c r="AB1164" s="152"/>
      <c r="AC1164" s="152"/>
      <c r="AD1164" s="152"/>
    </row>
    <row r="1165" spans="18:30" ht="15">
      <c r="R1165" s="152"/>
      <c r="S1165" s="152"/>
      <c r="T1165" s="152"/>
      <c r="U1165" s="152"/>
      <c r="V1165" s="152"/>
      <c r="W1165" s="152"/>
      <c r="X1165" s="152"/>
      <c r="Y1165" s="152"/>
      <c r="Z1165" s="152"/>
      <c r="AA1165" s="152"/>
      <c r="AB1165" s="152"/>
      <c r="AC1165" s="152"/>
      <c r="AD1165" s="152"/>
    </row>
    <row r="1166" spans="18:30" ht="15">
      <c r="R1166" s="152"/>
      <c r="S1166" s="152"/>
      <c r="T1166" s="152"/>
      <c r="U1166" s="152"/>
      <c r="V1166" s="152"/>
      <c r="W1166" s="152"/>
      <c r="X1166" s="152"/>
      <c r="Y1166" s="152"/>
      <c r="Z1166" s="152"/>
      <c r="AA1166" s="152"/>
      <c r="AB1166" s="152"/>
      <c r="AC1166" s="152"/>
      <c r="AD1166" s="152"/>
    </row>
    <row r="1167" spans="18:30" ht="15">
      <c r="R1167" s="152"/>
      <c r="S1167" s="152"/>
      <c r="T1167" s="152"/>
      <c r="U1167" s="152"/>
      <c r="V1167" s="152"/>
      <c r="W1167" s="152"/>
      <c r="X1167" s="152"/>
      <c r="Y1167" s="152"/>
      <c r="Z1167" s="152"/>
      <c r="AA1167" s="152"/>
      <c r="AB1167" s="152"/>
      <c r="AC1167" s="152"/>
      <c r="AD1167" s="152"/>
    </row>
    <row r="1168" spans="18:30" ht="15">
      <c r="R1168" s="152"/>
      <c r="S1168" s="152"/>
      <c r="T1168" s="152"/>
      <c r="U1168" s="152"/>
      <c r="V1168" s="152"/>
      <c r="W1168" s="152"/>
      <c r="X1168" s="152"/>
      <c r="Y1168" s="152"/>
      <c r="Z1168" s="152"/>
      <c r="AA1168" s="152"/>
      <c r="AB1168" s="152"/>
      <c r="AC1168" s="152"/>
      <c r="AD1168" s="152"/>
    </row>
    <row r="1169" spans="18:30" ht="15">
      <c r="R1169" s="152"/>
      <c r="S1169" s="152"/>
      <c r="T1169" s="152"/>
      <c r="U1169" s="152"/>
      <c r="V1169" s="152"/>
      <c r="W1169" s="152"/>
      <c r="X1169" s="152"/>
      <c r="Y1169" s="152"/>
      <c r="Z1169" s="152"/>
      <c r="AA1169" s="152"/>
      <c r="AB1169" s="152"/>
      <c r="AC1169" s="152"/>
      <c r="AD1169" s="152"/>
    </row>
    <row r="1170" spans="18:30" ht="15">
      <c r="R1170" s="152"/>
      <c r="S1170" s="152"/>
      <c r="T1170" s="152"/>
      <c r="U1170" s="152"/>
      <c r="V1170" s="152"/>
      <c r="W1170" s="152"/>
      <c r="X1170" s="152"/>
      <c r="Y1170" s="152"/>
      <c r="Z1170" s="152"/>
      <c r="AA1170" s="152"/>
      <c r="AB1170" s="152"/>
      <c r="AC1170" s="152"/>
      <c r="AD1170" s="152"/>
    </row>
    <row r="1171" spans="18:30" ht="15">
      <c r="R1171" s="152"/>
      <c r="S1171" s="152"/>
      <c r="T1171" s="152"/>
      <c r="U1171" s="152"/>
      <c r="V1171" s="152"/>
      <c r="W1171" s="152"/>
      <c r="X1171" s="152"/>
      <c r="Y1171" s="152"/>
      <c r="Z1171" s="152"/>
      <c r="AA1171" s="152"/>
      <c r="AB1171" s="152"/>
      <c r="AC1171" s="152"/>
      <c r="AD1171" s="152"/>
    </row>
    <row r="1172" spans="18:30" ht="15">
      <c r="R1172" s="152"/>
      <c r="S1172" s="152"/>
      <c r="T1172" s="152"/>
      <c r="U1172" s="152"/>
      <c r="V1172" s="152"/>
      <c r="W1172" s="152"/>
      <c r="X1172" s="152"/>
      <c r="Y1172" s="152"/>
      <c r="Z1172" s="152"/>
      <c r="AA1172" s="152"/>
      <c r="AB1172" s="152"/>
      <c r="AC1172" s="152"/>
      <c r="AD1172" s="152"/>
    </row>
    <row r="1173" spans="18:30" ht="15">
      <c r="R1173" s="152"/>
      <c r="S1173" s="152"/>
      <c r="T1173" s="152"/>
      <c r="U1173" s="152"/>
      <c r="V1173" s="152"/>
      <c r="W1173" s="152"/>
      <c r="X1173" s="152"/>
      <c r="Y1173" s="152"/>
      <c r="Z1173" s="152"/>
      <c r="AA1173" s="152"/>
      <c r="AB1173" s="152"/>
      <c r="AC1173" s="152"/>
      <c r="AD1173" s="152"/>
    </row>
    <row r="1174" spans="18:30" ht="15">
      <c r="R1174" s="152"/>
      <c r="S1174" s="152"/>
      <c r="T1174" s="152"/>
      <c r="U1174" s="152"/>
      <c r="V1174" s="152"/>
      <c r="W1174" s="152"/>
      <c r="X1174" s="152"/>
      <c r="Y1174" s="152"/>
      <c r="Z1174" s="152"/>
      <c r="AA1174" s="152"/>
      <c r="AB1174" s="152"/>
      <c r="AC1174" s="152"/>
      <c r="AD1174" s="152"/>
    </row>
    <row r="1175" spans="18:30" ht="15">
      <c r="R1175" s="152"/>
      <c r="S1175" s="152"/>
      <c r="T1175" s="152"/>
      <c r="U1175" s="152"/>
      <c r="V1175" s="152"/>
      <c r="W1175" s="152"/>
      <c r="X1175" s="152"/>
      <c r="Y1175" s="152"/>
      <c r="Z1175" s="152"/>
      <c r="AA1175" s="152"/>
      <c r="AB1175" s="152"/>
      <c r="AC1175" s="152"/>
      <c r="AD1175" s="152"/>
    </row>
    <row r="1176" spans="18:30" ht="15">
      <c r="R1176" s="152"/>
      <c r="S1176" s="152"/>
      <c r="T1176" s="152"/>
      <c r="U1176" s="152"/>
      <c r="V1176" s="152"/>
      <c r="W1176" s="152"/>
      <c r="X1176" s="152"/>
      <c r="Y1176" s="152"/>
      <c r="Z1176" s="152"/>
      <c r="AA1176" s="152"/>
      <c r="AB1176" s="152"/>
      <c r="AC1176" s="152"/>
      <c r="AD1176" s="152"/>
    </row>
    <row r="1177" spans="18:30" ht="15">
      <c r="R1177" s="152"/>
      <c r="S1177" s="152"/>
      <c r="T1177" s="152"/>
      <c r="U1177" s="152"/>
      <c r="V1177" s="152"/>
      <c r="W1177" s="152"/>
      <c r="X1177" s="152"/>
      <c r="Y1177" s="152"/>
      <c r="Z1177" s="152"/>
      <c r="AA1177" s="152"/>
      <c r="AB1177" s="152"/>
      <c r="AC1177" s="152"/>
      <c r="AD1177" s="152"/>
    </row>
    <row r="1178" spans="18:30" ht="15">
      <c r="R1178" s="152"/>
      <c r="S1178" s="152"/>
      <c r="T1178" s="152"/>
      <c r="U1178" s="152"/>
      <c r="V1178" s="152"/>
      <c r="W1178" s="152"/>
      <c r="X1178" s="152"/>
      <c r="Y1178" s="152"/>
      <c r="Z1178" s="152"/>
      <c r="AA1178" s="152"/>
      <c r="AB1178" s="152"/>
      <c r="AC1178" s="152"/>
      <c r="AD1178" s="152"/>
    </row>
    <row r="1179" spans="18:30" ht="15">
      <c r="R1179" s="152"/>
      <c r="S1179" s="152"/>
      <c r="T1179" s="152"/>
      <c r="U1179" s="152"/>
      <c r="V1179" s="152"/>
      <c r="W1179" s="152"/>
      <c r="X1179" s="152"/>
      <c r="Y1179" s="152"/>
      <c r="Z1179" s="152"/>
      <c r="AA1179" s="152"/>
      <c r="AB1179" s="152"/>
      <c r="AC1179" s="152"/>
      <c r="AD1179" s="152"/>
    </row>
    <row r="1180" spans="18:30" ht="15">
      <c r="R1180" s="152"/>
      <c r="S1180" s="152"/>
      <c r="T1180" s="152"/>
      <c r="U1180" s="152"/>
      <c r="V1180" s="152"/>
      <c r="W1180" s="152"/>
      <c r="X1180" s="152"/>
      <c r="Y1180" s="152"/>
      <c r="Z1180" s="152"/>
      <c r="AA1180" s="152"/>
      <c r="AB1180" s="152"/>
      <c r="AC1180" s="152"/>
      <c r="AD1180" s="152"/>
    </row>
    <row r="1181" spans="18:30" ht="15">
      <c r="R1181" s="152"/>
      <c r="S1181" s="152"/>
      <c r="T1181" s="152"/>
      <c r="U1181" s="152"/>
      <c r="V1181" s="152"/>
      <c r="W1181" s="152"/>
      <c r="X1181" s="152"/>
      <c r="Y1181" s="152"/>
      <c r="Z1181" s="152"/>
      <c r="AA1181" s="152"/>
      <c r="AB1181" s="152"/>
      <c r="AC1181" s="152"/>
      <c r="AD1181" s="152"/>
    </row>
    <row r="1182" spans="18:30" ht="15">
      <c r="R1182" s="152"/>
      <c r="S1182" s="152"/>
      <c r="T1182" s="152"/>
      <c r="U1182" s="152"/>
      <c r="V1182" s="152"/>
      <c r="W1182" s="152"/>
      <c r="X1182" s="152"/>
      <c r="Y1182" s="152"/>
      <c r="Z1182" s="152"/>
      <c r="AA1182" s="152"/>
      <c r="AB1182" s="152"/>
      <c r="AC1182" s="152"/>
      <c r="AD1182" s="152"/>
    </row>
    <row r="1183" spans="18:30" ht="15">
      <c r="R1183" s="152"/>
      <c r="S1183" s="152"/>
      <c r="T1183" s="152"/>
      <c r="U1183" s="152"/>
      <c r="V1183" s="152"/>
      <c r="W1183" s="152"/>
      <c r="X1183" s="152"/>
      <c r="Y1183" s="152"/>
      <c r="Z1183" s="152"/>
      <c r="AA1183" s="152"/>
      <c r="AB1183" s="152"/>
      <c r="AC1183" s="152"/>
      <c r="AD1183" s="152"/>
    </row>
    <row r="1184" spans="18:30" ht="15">
      <c r="R1184" s="152"/>
      <c r="S1184" s="152"/>
      <c r="T1184" s="152"/>
      <c r="U1184" s="152"/>
      <c r="V1184" s="152"/>
      <c r="W1184" s="152"/>
      <c r="X1184" s="152"/>
      <c r="Y1184" s="152"/>
      <c r="Z1184" s="152"/>
      <c r="AA1184" s="152"/>
      <c r="AB1184" s="152"/>
      <c r="AC1184" s="152"/>
      <c r="AD1184" s="152"/>
    </row>
    <row r="1185" spans="18:30" ht="15">
      <c r="R1185" s="152"/>
      <c r="S1185" s="152"/>
      <c r="T1185" s="152"/>
      <c r="U1185" s="152"/>
      <c r="V1185" s="152"/>
      <c r="W1185" s="152"/>
      <c r="X1185" s="152"/>
      <c r="Y1185" s="152"/>
      <c r="Z1185" s="152"/>
      <c r="AA1185" s="152"/>
      <c r="AB1185" s="152"/>
      <c r="AC1185" s="152"/>
      <c r="AD1185" s="152"/>
    </row>
    <row r="1186" spans="18:30" ht="15">
      <c r="R1186" s="152"/>
      <c r="S1186" s="152"/>
      <c r="T1186" s="152"/>
      <c r="U1186" s="152"/>
      <c r="V1186" s="152"/>
      <c r="W1186" s="152"/>
      <c r="X1186" s="152"/>
      <c r="Y1186" s="152"/>
      <c r="Z1186" s="152"/>
      <c r="AA1186" s="152"/>
      <c r="AB1186" s="152"/>
      <c r="AC1186" s="152"/>
      <c r="AD1186" s="152"/>
    </row>
    <row r="1187" spans="18:30" ht="15">
      <c r="R1187" s="152"/>
      <c r="S1187" s="152"/>
      <c r="T1187" s="152"/>
      <c r="U1187" s="152"/>
      <c r="V1187" s="152"/>
      <c r="W1187" s="152"/>
      <c r="X1187" s="152"/>
      <c r="Y1187" s="152"/>
      <c r="Z1187" s="152"/>
      <c r="AA1187" s="152"/>
      <c r="AB1187" s="152"/>
      <c r="AC1187" s="152"/>
      <c r="AD1187" s="152"/>
    </row>
    <row r="1188" spans="18:30" ht="15">
      <c r="R1188" s="152"/>
      <c r="S1188" s="152"/>
      <c r="T1188" s="152"/>
      <c r="U1188" s="152"/>
      <c r="V1188" s="152"/>
      <c r="W1188" s="152"/>
      <c r="X1188" s="152"/>
      <c r="Y1188" s="152"/>
      <c r="Z1188" s="152"/>
      <c r="AA1188" s="152"/>
      <c r="AB1188" s="152"/>
      <c r="AC1188" s="152"/>
      <c r="AD1188" s="152"/>
    </row>
    <row r="1189" spans="18:30" ht="15">
      <c r="R1189" s="152"/>
      <c r="S1189" s="152"/>
      <c r="T1189" s="152"/>
      <c r="U1189" s="152"/>
      <c r="V1189" s="152"/>
      <c r="W1189" s="152"/>
      <c r="X1189" s="152"/>
      <c r="Y1189" s="152"/>
      <c r="Z1189" s="152"/>
      <c r="AA1189" s="152"/>
      <c r="AB1189" s="152"/>
      <c r="AC1189" s="152"/>
      <c r="AD1189" s="152"/>
    </row>
    <row r="1190" spans="18:30" ht="15">
      <c r="R1190" s="152"/>
      <c r="S1190" s="152"/>
      <c r="T1190" s="152"/>
      <c r="U1190" s="152"/>
      <c r="V1190" s="152"/>
      <c r="W1190" s="152"/>
      <c r="X1190" s="152"/>
      <c r="Y1190" s="152"/>
      <c r="Z1190" s="152"/>
      <c r="AA1190" s="152"/>
      <c r="AB1190" s="152"/>
      <c r="AC1190" s="152"/>
      <c r="AD1190" s="152"/>
    </row>
    <row r="1191" spans="18:30" ht="15">
      <c r="R1191" s="152"/>
      <c r="S1191" s="152"/>
      <c r="T1191" s="152"/>
      <c r="U1191" s="152"/>
      <c r="V1191" s="152"/>
      <c r="W1191" s="152"/>
      <c r="X1191" s="152"/>
      <c r="Y1191" s="152"/>
      <c r="Z1191" s="152"/>
      <c r="AA1191" s="152"/>
      <c r="AB1191" s="152"/>
      <c r="AC1191" s="152"/>
      <c r="AD1191" s="152"/>
    </row>
    <row r="1192" spans="18:30" ht="15">
      <c r="R1192" s="152"/>
      <c r="S1192" s="152"/>
      <c r="T1192" s="152"/>
      <c r="U1192" s="152"/>
      <c r="V1192" s="152"/>
      <c r="W1192" s="152"/>
      <c r="X1192" s="152"/>
      <c r="Y1192" s="152"/>
      <c r="Z1192" s="152"/>
      <c r="AA1192" s="152"/>
      <c r="AB1192" s="152"/>
      <c r="AC1192" s="152"/>
      <c r="AD1192" s="152"/>
    </row>
    <row r="1193" spans="18:30" ht="15">
      <c r="R1193" s="152"/>
      <c r="S1193" s="152"/>
      <c r="T1193" s="152"/>
      <c r="U1193" s="152"/>
      <c r="V1193" s="152"/>
      <c r="W1193" s="152"/>
      <c r="X1193" s="152"/>
      <c r="Y1193" s="152"/>
      <c r="Z1193" s="152"/>
      <c r="AA1193" s="152"/>
      <c r="AB1193" s="152"/>
      <c r="AC1193" s="152"/>
      <c r="AD1193" s="152"/>
    </row>
    <row r="1194" spans="18:30" ht="15">
      <c r="R1194" s="152"/>
      <c r="S1194" s="152"/>
      <c r="T1194" s="152"/>
      <c r="U1194" s="152"/>
      <c r="V1194" s="152"/>
      <c r="W1194" s="152"/>
      <c r="X1194" s="152"/>
      <c r="Y1194" s="152"/>
      <c r="Z1194" s="152"/>
      <c r="AA1194" s="152"/>
      <c r="AB1194" s="152"/>
      <c r="AC1194" s="152"/>
      <c r="AD1194" s="152"/>
    </row>
    <row r="1195" spans="18:30" ht="15">
      <c r="R1195" s="152"/>
      <c r="S1195" s="152"/>
      <c r="T1195" s="152"/>
      <c r="U1195" s="152"/>
      <c r="V1195" s="152"/>
      <c r="W1195" s="152"/>
      <c r="X1195" s="152"/>
      <c r="Y1195" s="152"/>
      <c r="Z1195" s="152"/>
      <c r="AA1195" s="152"/>
      <c r="AB1195" s="152"/>
      <c r="AC1195" s="152"/>
      <c r="AD1195" s="152"/>
    </row>
    <row r="1196" spans="18:30" ht="15">
      <c r="R1196" s="152"/>
      <c r="S1196" s="152"/>
      <c r="T1196" s="152"/>
      <c r="U1196" s="152"/>
      <c r="V1196" s="152"/>
      <c r="W1196" s="152"/>
      <c r="X1196" s="152"/>
      <c r="Y1196" s="152"/>
      <c r="Z1196" s="152"/>
      <c r="AA1196" s="152"/>
      <c r="AB1196" s="152"/>
      <c r="AC1196" s="152"/>
      <c r="AD1196" s="152"/>
    </row>
    <row r="1197" spans="18:30" ht="15">
      <c r="R1197" s="152"/>
      <c r="S1197" s="152"/>
      <c r="T1197" s="152"/>
      <c r="U1197" s="152"/>
      <c r="V1197" s="152"/>
      <c r="W1197" s="152"/>
      <c r="X1197" s="152"/>
      <c r="Y1197" s="152"/>
      <c r="Z1197" s="152"/>
      <c r="AA1197" s="152"/>
      <c r="AB1197" s="152"/>
      <c r="AC1197" s="152"/>
      <c r="AD1197" s="152"/>
    </row>
    <row r="1198" spans="18:30" ht="15">
      <c r="R1198" s="152"/>
      <c r="S1198" s="152"/>
      <c r="T1198" s="152"/>
      <c r="U1198" s="152"/>
      <c r="V1198" s="152"/>
      <c r="W1198" s="152"/>
      <c r="X1198" s="152"/>
      <c r="Y1198" s="152"/>
      <c r="Z1198" s="152"/>
      <c r="AA1198" s="152"/>
      <c r="AB1198" s="152"/>
      <c r="AC1198" s="152"/>
      <c r="AD1198" s="152"/>
    </row>
    <row r="1199" spans="18:30" ht="15">
      <c r="R1199" s="152"/>
      <c r="S1199" s="152"/>
      <c r="T1199" s="152"/>
      <c r="U1199" s="152"/>
      <c r="V1199" s="152"/>
      <c r="W1199" s="152"/>
      <c r="X1199" s="152"/>
      <c r="Y1199" s="152"/>
      <c r="Z1199" s="152"/>
      <c r="AA1199" s="152"/>
      <c r="AB1199" s="152"/>
      <c r="AC1199" s="152"/>
      <c r="AD1199" s="152"/>
    </row>
    <row r="1200" spans="18:30" ht="15">
      <c r="R1200" s="152"/>
      <c r="S1200" s="152"/>
      <c r="T1200" s="152"/>
      <c r="U1200" s="152"/>
      <c r="V1200" s="152"/>
      <c r="W1200" s="152"/>
      <c r="X1200" s="152"/>
      <c r="Y1200" s="152"/>
      <c r="Z1200" s="152"/>
      <c r="AA1200" s="152"/>
      <c r="AB1200" s="152"/>
      <c r="AC1200" s="152"/>
      <c r="AD1200" s="152"/>
    </row>
    <row r="1201" spans="18:30" ht="15">
      <c r="R1201" s="152"/>
      <c r="S1201" s="152"/>
      <c r="T1201" s="152"/>
      <c r="U1201" s="152"/>
      <c r="V1201" s="152"/>
      <c r="W1201" s="152"/>
      <c r="X1201" s="152"/>
      <c r="Y1201" s="152"/>
      <c r="Z1201" s="152"/>
      <c r="AA1201" s="152"/>
      <c r="AB1201" s="152"/>
      <c r="AC1201" s="152"/>
      <c r="AD1201" s="152"/>
    </row>
    <row r="1202" spans="18:30" ht="15">
      <c r="R1202" s="152"/>
      <c r="S1202" s="152"/>
      <c r="T1202" s="152"/>
      <c r="U1202" s="152"/>
      <c r="V1202" s="152"/>
      <c r="W1202" s="152"/>
      <c r="X1202" s="152"/>
      <c r="Y1202" s="152"/>
      <c r="Z1202" s="152"/>
      <c r="AA1202" s="152"/>
      <c r="AB1202" s="152"/>
      <c r="AC1202" s="152"/>
      <c r="AD1202" s="152"/>
    </row>
    <row r="1203" spans="18:30" ht="15">
      <c r="R1203" s="152"/>
      <c r="S1203" s="152"/>
      <c r="T1203" s="152"/>
      <c r="U1203" s="152"/>
      <c r="V1203" s="152"/>
      <c r="W1203" s="152"/>
      <c r="X1203" s="152"/>
      <c r="Y1203" s="152"/>
      <c r="Z1203" s="152"/>
      <c r="AA1203" s="152"/>
      <c r="AB1203" s="152"/>
      <c r="AC1203" s="152"/>
      <c r="AD1203" s="152"/>
    </row>
    <row r="1204" spans="18:30" ht="15">
      <c r="R1204" s="152"/>
      <c r="S1204" s="152"/>
      <c r="T1204" s="152"/>
      <c r="U1204" s="152"/>
      <c r="V1204" s="152"/>
      <c r="W1204" s="152"/>
      <c r="X1204" s="152"/>
      <c r="Y1204" s="152"/>
      <c r="Z1204" s="152"/>
      <c r="AA1204" s="152"/>
      <c r="AB1204" s="152"/>
      <c r="AC1204" s="152"/>
      <c r="AD1204" s="152"/>
    </row>
    <row r="1205" spans="18:30" ht="15">
      <c r="R1205" s="152"/>
      <c r="S1205" s="152"/>
      <c r="T1205" s="152"/>
      <c r="U1205" s="152"/>
      <c r="V1205" s="152"/>
      <c r="W1205" s="152"/>
      <c r="X1205" s="152"/>
      <c r="Y1205" s="152"/>
      <c r="Z1205" s="152"/>
      <c r="AA1205" s="152"/>
      <c r="AB1205" s="152"/>
      <c r="AC1205" s="152"/>
      <c r="AD1205" s="152"/>
    </row>
    <row r="1206" spans="18:30" ht="15">
      <c r="R1206" s="152"/>
      <c r="S1206" s="152"/>
      <c r="T1206" s="152"/>
      <c r="U1206" s="152"/>
      <c r="V1206" s="152"/>
      <c r="W1206" s="152"/>
      <c r="X1206" s="152"/>
      <c r="Y1206" s="152"/>
      <c r="Z1206" s="152"/>
      <c r="AA1206" s="152"/>
      <c r="AB1206" s="152"/>
      <c r="AC1206" s="152"/>
      <c r="AD1206" s="152"/>
    </row>
    <row r="1207" spans="18:30" ht="15">
      <c r="R1207" s="152"/>
      <c r="S1207" s="152"/>
      <c r="T1207" s="152"/>
      <c r="U1207" s="152"/>
      <c r="V1207" s="152"/>
      <c r="W1207" s="152"/>
      <c r="X1207" s="152"/>
      <c r="Y1207" s="152"/>
      <c r="Z1207" s="152"/>
      <c r="AA1207" s="152"/>
      <c r="AB1207" s="152"/>
      <c r="AC1207" s="152"/>
      <c r="AD1207" s="152"/>
    </row>
    <row r="1208" spans="18:30" ht="15">
      <c r="R1208" s="152"/>
      <c r="S1208" s="152"/>
      <c r="T1208" s="152"/>
      <c r="U1208" s="152"/>
      <c r="V1208" s="152"/>
      <c r="W1208" s="152"/>
      <c r="X1208" s="152"/>
      <c r="Y1208" s="152"/>
      <c r="Z1208" s="152"/>
      <c r="AA1208" s="152"/>
      <c r="AB1208" s="152"/>
      <c r="AC1208" s="152"/>
      <c r="AD1208" s="152"/>
    </row>
    <row r="1209" spans="18:30" ht="15">
      <c r="R1209" s="152"/>
      <c r="S1209" s="152"/>
      <c r="T1209" s="152"/>
      <c r="U1209" s="152"/>
      <c r="V1209" s="152"/>
      <c r="W1209" s="152"/>
      <c r="X1209" s="152"/>
      <c r="Y1209" s="152"/>
      <c r="Z1209" s="152"/>
      <c r="AA1209" s="152"/>
      <c r="AB1209" s="152"/>
      <c r="AC1209" s="152"/>
      <c r="AD1209" s="152"/>
    </row>
    <row r="1210" spans="18:30" ht="15">
      <c r="R1210" s="152"/>
      <c r="S1210" s="152"/>
      <c r="T1210" s="152"/>
      <c r="U1210" s="152"/>
      <c r="V1210" s="152"/>
      <c r="W1210" s="152"/>
      <c r="X1210" s="152"/>
      <c r="Y1210" s="152"/>
      <c r="Z1210" s="152"/>
      <c r="AA1210" s="152"/>
      <c r="AB1210" s="152"/>
      <c r="AC1210" s="152"/>
      <c r="AD1210" s="152"/>
    </row>
    <row r="1211" spans="18:30" ht="15">
      <c r="R1211" s="152"/>
      <c r="S1211" s="152"/>
      <c r="T1211" s="152"/>
      <c r="U1211" s="152"/>
      <c r="V1211" s="152"/>
      <c r="W1211" s="152"/>
      <c r="X1211" s="152"/>
      <c r="Y1211" s="152"/>
      <c r="Z1211" s="152"/>
      <c r="AA1211" s="152"/>
      <c r="AB1211" s="152"/>
      <c r="AC1211" s="152"/>
      <c r="AD1211" s="152"/>
    </row>
    <row r="1212" spans="18:30" ht="15">
      <c r="R1212" s="152"/>
      <c r="S1212" s="152"/>
      <c r="T1212" s="152"/>
      <c r="U1212" s="152"/>
      <c r="V1212" s="152"/>
      <c r="W1212" s="152"/>
      <c r="X1212" s="152"/>
      <c r="Y1212" s="152"/>
      <c r="Z1212" s="152"/>
      <c r="AA1212" s="152"/>
      <c r="AB1212" s="152"/>
      <c r="AC1212" s="152"/>
      <c r="AD1212" s="152"/>
    </row>
    <row r="1213" spans="18:30" ht="15">
      <c r="R1213" s="152"/>
      <c r="S1213" s="152"/>
      <c r="T1213" s="152"/>
      <c r="U1213" s="152"/>
      <c r="V1213" s="152"/>
      <c r="W1213" s="152"/>
      <c r="X1213" s="152"/>
      <c r="Y1213" s="152"/>
      <c r="Z1213" s="152"/>
      <c r="AA1213" s="152"/>
      <c r="AB1213" s="152"/>
      <c r="AC1213" s="152"/>
      <c r="AD1213" s="152"/>
    </row>
    <row r="1214" spans="18:30" ht="15">
      <c r="R1214" s="152"/>
      <c r="S1214" s="152"/>
      <c r="T1214" s="152"/>
      <c r="U1214" s="152"/>
      <c r="V1214" s="152"/>
      <c r="W1214" s="152"/>
      <c r="X1214" s="152"/>
      <c r="Y1214" s="152"/>
      <c r="Z1214" s="152"/>
      <c r="AA1214" s="152"/>
      <c r="AB1214" s="152"/>
      <c r="AC1214" s="152"/>
      <c r="AD1214" s="152"/>
    </row>
    <row r="1215" spans="18:30" ht="15">
      <c r="R1215" s="152"/>
      <c r="S1215" s="152"/>
      <c r="T1215" s="152"/>
      <c r="U1215" s="152"/>
      <c r="V1215" s="152"/>
      <c r="W1215" s="152"/>
      <c r="X1215" s="152"/>
      <c r="Y1215" s="152"/>
      <c r="Z1215" s="152"/>
      <c r="AA1215" s="152"/>
      <c r="AB1215" s="152"/>
      <c r="AC1215" s="152"/>
      <c r="AD1215" s="152"/>
    </row>
    <row r="1216" spans="18:30" ht="15">
      <c r="R1216" s="152"/>
      <c r="S1216" s="152"/>
      <c r="T1216" s="152"/>
      <c r="U1216" s="152"/>
      <c r="V1216" s="152"/>
      <c r="W1216" s="152"/>
      <c r="X1216" s="152"/>
      <c r="Y1216" s="152"/>
      <c r="Z1216" s="152"/>
      <c r="AA1216" s="152"/>
      <c r="AB1216" s="152"/>
      <c r="AC1216" s="152"/>
      <c r="AD1216" s="152"/>
    </row>
    <row r="1217" spans="18:30" ht="15">
      <c r="R1217" s="152"/>
      <c r="S1217" s="152"/>
      <c r="T1217" s="152"/>
      <c r="U1217" s="152"/>
      <c r="V1217" s="152"/>
      <c r="W1217" s="152"/>
      <c r="X1217" s="152"/>
      <c r="Y1217" s="152"/>
      <c r="Z1217" s="152"/>
      <c r="AA1217" s="152"/>
      <c r="AB1217" s="152"/>
      <c r="AC1217" s="152"/>
      <c r="AD1217" s="152"/>
    </row>
    <row r="1218" spans="18:30" ht="15">
      <c r="R1218" s="152"/>
      <c r="S1218" s="152"/>
      <c r="T1218" s="152"/>
      <c r="U1218" s="152"/>
      <c r="V1218" s="152"/>
      <c r="W1218" s="152"/>
      <c r="X1218" s="152"/>
      <c r="Y1218" s="152"/>
      <c r="Z1218" s="152"/>
      <c r="AA1218" s="152"/>
      <c r="AB1218" s="152"/>
      <c r="AC1218" s="152"/>
      <c r="AD1218" s="152"/>
    </row>
    <row r="1219" spans="18:30" ht="15">
      <c r="R1219" s="152"/>
      <c r="S1219" s="152"/>
      <c r="T1219" s="152"/>
      <c r="U1219" s="152"/>
      <c r="V1219" s="152"/>
      <c r="W1219" s="152"/>
      <c r="X1219" s="152"/>
      <c r="Y1219" s="152"/>
      <c r="Z1219" s="152"/>
      <c r="AA1219" s="152"/>
      <c r="AB1219" s="152"/>
      <c r="AC1219" s="152"/>
      <c r="AD1219" s="152"/>
    </row>
    <row r="1220" spans="18:30" ht="15">
      <c r="R1220" s="152"/>
      <c r="S1220" s="152"/>
      <c r="T1220" s="152"/>
      <c r="U1220" s="152"/>
      <c r="V1220" s="152"/>
      <c r="W1220" s="152"/>
      <c r="X1220" s="152"/>
      <c r="Y1220" s="152"/>
      <c r="Z1220" s="152"/>
      <c r="AA1220" s="152"/>
      <c r="AB1220" s="152"/>
      <c r="AC1220" s="152"/>
      <c r="AD1220" s="152"/>
    </row>
    <row r="1221" spans="18:30" ht="15">
      <c r="R1221" s="152"/>
      <c r="S1221" s="152"/>
      <c r="T1221" s="152"/>
      <c r="U1221" s="152"/>
      <c r="V1221" s="152"/>
      <c r="W1221" s="152"/>
      <c r="X1221" s="152"/>
      <c r="Y1221" s="152"/>
      <c r="Z1221" s="152"/>
      <c r="AA1221" s="152"/>
      <c r="AB1221" s="152"/>
      <c r="AC1221" s="152"/>
      <c r="AD1221" s="152"/>
    </row>
    <row r="1222" spans="18:30" ht="15">
      <c r="R1222" s="152"/>
      <c r="S1222" s="152"/>
      <c r="T1222" s="152"/>
      <c r="U1222" s="152"/>
      <c r="V1222" s="152"/>
      <c r="W1222" s="152"/>
      <c r="X1222" s="152"/>
      <c r="Y1222" s="152"/>
      <c r="Z1222" s="152"/>
      <c r="AA1222" s="152"/>
      <c r="AB1222" s="152"/>
      <c r="AC1222" s="152"/>
      <c r="AD1222" s="152"/>
    </row>
    <row r="1223" spans="18:30" ht="15">
      <c r="R1223" s="152"/>
      <c r="S1223" s="152"/>
      <c r="T1223" s="152"/>
      <c r="U1223" s="152"/>
      <c r="V1223" s="152"/>
      <c r="W1223" s="152"/>
      <c r="X1223" s="152"/>
      <c r="Y1223" s="152"/>
      <c r="Z1223" s="152"/>
      <c r="AA1223" s="152"/>
      <c r="AB1223" s="152"/>
      <c r="AC1223" s="152"/>
      <c r="AD1223" s="152"/>
    </row>
    <row r="1224" spans="18:30" ht="15">
      <c r="R1224" s="152"/>
      <c r="S1224" s="152"/>
      <c r="T1224" s="152"/>
      <c r="U1224" s="152"/>
      <c r="V1224" s="152"/>
      <c r="W1224" s="152"/>
      <c r="X1224" s="152"/>
      <c r="Y1224" s="152"/>
      <c r="Z1224" s="152"/>
      <c r="AA1224" s="152"/>
      <c r="AB1224" s="152"/>
      <c r="AC1224" s="152"/>
      <c r="AD1224" s="152"/>
    </row>
    <row r="1225" spans="18:30" ht="15">
      <c r="R1225" s="152"/>
      <c r="S1225" s="152"/>
      <c r="T1225" s="152"/>
      <c r="U1225" s="152"/>
      <c r="V1225" s="152"/>
      <c r="W1225" s="152"/>
      <c r="X1225" s="152"/>
      <c r="Y1225" s="152"/>
      <c r="Z1225" s="152"/>
      <c r="AA1225" s="152"/>
      <c r="AB1225" s="152"/>
      <c r="AC1225" s="152"/>
      <c r="AD1225" s="152"/>
    </row>
    <row r="1226" spans="18:30" ht="15">
      <c r="R1226" s="152"/>
      <c r="S1226" s="152"/>
      <c r="T1226" s="152"/>
      <c r="U1226" s="152"/>
      <c r="V1226" s="152"/>
      <c r="W1226" s="152"/>
      <c r="X1226" s="152"/>
      <c r="Y1226" s="152"/>
      <c r="Z1226" s="152"/>
      <c r="AA1226" s="152"/>
      <c r="AB1226" s="152"/>
      <c r="AC1226" s="152"/>
      <c r="AD1226" s="152"/>
    </row>
    <row r="1227" spans="18:30" ht="15">
      <c r="R1227" s="152"/>
      <c r="S1227" s="152"/>
      <c r="T1227" s="152"/>
      <c r="U1227" s="152"/>
      <c r="V1227" s="152"/>
      <c r="W1227" s="152"/>
      <c r="X1227" s="152"/>
      <c r="Y1227" s="152"/>
      <c r="Z1227" s="152"/>
      <c r="AA1227" s="152"/>
      <c r="AB1227" s="152"/>
      <c r="AC1227" s="152"/>
      <c r="AD1227" s="152"/>
    </row>
    <row r="1228" spans="18:30" ht="15">
      <c r="R1228" s="152"/>
      <c r="S1228" s="152"/>
      <c r="T1228" s="152"/>
      <c r="U1228" s="152"/>
      <c r="V1228" s="152"/>
      <c r="W1228" s="152"/>
      <c r="X1228" s="152"/>
      <c r="Y1228" s="152"/>
      <c r="Z1228" s="152"/>
      <c r="AA1228" s="152"/>
      <c r="AB1228" s="152"/>
      <c r="AC1228" s="152"/>
      <c r="AD1228" s="152"/>
    </row>
    <row r="1229" spans="18:30" ht="15">
      <c r="R1229" s="152"/>
      <c r="S1229" s="152"/>
      <c r="T1229" s="152"/>
      <c r="U1229" s="152"/>
      <c r="V1229" s="152"/>
      <c r="W1229" s="152"/>
      <c r="X1229" s="152"/>
      <c r="Y1229" s="152"/>
      <c r="Z1229" s="152"/>
      <c r="AA1229" s="152"/>
      <c r="AB1229" s="152"/>
      <c r="AC1229" s="152"/>
      <c r="AD1229" s="152"/>
    </row>
    <row r="1230" spans="18:30" ht="15">
      <c r="R1230" s="152"/>
      <c r="S1230" s="152"/>
      <c r="T1230" s="152"/>
      <c r="U1230" s="152"/>
      <c r="V1230" s="152"/>
      <c r="W1230" s="152"/>
      <c r="X1230" s="152"/>
      <c r="Y1230" s="152"/>
      <c r="Z1230" s="152"/>
      <c r="AA1230" s="152"/>
      <c r="AB1230" s="152"/>
      <c r="AC1230" s="152"/>
      <c r="AD1230" s="152"/>
    </row>
    <row r="1231" spans="18:30" ht="15">
      <c r="R1231" s="152"/>
      <c r="S1231" s="152"/>
      <c r="T1231" s="152"/>
      <c r="U1231" s="152"/>
      <c r="V1231" s="152"/>
      <c r="W1231" s="152"/>
      <c r="X1231" s="152"/>
      <c r="Y1231" s="152"/>
      <c r="Z1231" s="152"/>
      <c r="AA1231" s="152"/>
      <c r="AB1231" s="152"/>
      <c r="AC1231" s="152"/>
      <c r="AD1231" s="152"/>
    </row>
    <row r="1232" spans="18:30" ht="15">
      <c r="R1232" s="152"/>
      <c r="S1232" s="152"/>
      <c r="T1232" s="152"/>
      <c r="U1232" s="152"/>
      <c r="V1232" s="152"/>
      <c r="W1232" s="152"/>
      <c r="X1232" s="152"/>
      <c r="Y1232" s="152"/>
      <c r="Z1232" s="152"/>
      <c r="AA1232" s="152"/>
      <c r="AB1232" s="152"/>
      <c r="AC1232" s="152"/>
      <c r="AD1232" s="152"/>
    </row>
    <row r="1233" spans="18:30" ht="15">
      <c r="R1233" s="152"/>
      <c r="S1233" s="152"/>
      <c r="T1233" s="152"/>
      <c r="U1233" s="152"/>
      <c r="V1233" s="152"/>
      <c r="W1233" s="152"/>
      <c r="X1233" s="152"/>
      <c r="Y1233" s="152"/>
      <c r="Z1233" s="152"/>
      <c r="AA1233" s="152"/>
      <c r="AB1233" s="152"/>
      <c r="AC1233" s="152"/>
      <c r="AD1233" s="152"/>
    </row>
    <row r="1234" spans="18:30" ht="15">
      <c r="R1234" s="152"/>
      <c r="S1234" s="152"/>
      <c r="T1234" s="152"/>
      <c r="U1234" s="152"/>
      <c r="V1234" s="152"/>
      <c r="W1234" s="152"/>
      <c r="X1234" s="152"/>
      <c r="Y1234" s="152"/>
      <c r="Z1234" s="152"/>
      <c r="AA1234" s="152"/>
      <c r="AB1234" s="152"/>
      <c r="AC1234" s="152"/>
      <c r="AD1234" s="152"/>
    </row>
    <row r="1235" spans="18:30" ht="15">
      <c r="R1235" s="152"/>
      <c r="S1235" s="152"/>
      <c r="T1235" s="152"/>
      <c r="U1235" s="152"/>
      <c r="V1235" s="152"/>
      <c r="W1235" s="152"/>
      <c r="X1235" s="152"/>
      <c r="Y1235" s="152"/>
      <c r="Z1235" s="152"/>
      <c r="AA1235" s="152"/>
      <c r="AB1235" s="152"/>
      <c r="AC1235" s="152"/>
      <c r="AD1235" s="152"/>
    </row>
    <row r="1236" spans="18:30" ht="15">
      <c r="R1236" s="152"/>
      <c r="S1236" s="152"/>
      <c r="T1236" s="152"/>
      <c r="U1236" s="152"/>
      <c r="V1236" s="152"/>
      <c r="W1236" s="152"/>
      <c r="X1236" s="152"/>
      <c r="Y1236" s="152"/>
      <c r="Z1236" s="152"/>
      <c r="AA1236" s="152"/>
      <c r="AB1236" s="152"/>
      <c r="AC1236" s="152"/>
      <c r="AD1236" s="152"/>
    </row>
    <row r="1237" spans="18:30" ht="15">
      <c r="R1237" s="152"/>
      <c r="S1237" s="152"/>
      <c r="T1237" s="152"/>
      <c r="U1237" s="152"/>
      <c r="V1237" s="152"/>
      <c r="W1237" s="152"/>
      <c r="X1237" s="152"/>
      <c r="Y1237" s="152"/>
      <c r="Z1237" s="152"/>
      <c r="AA1237" s="152"/>
      <c r="AB1237" s="152"/>
      <c r="AC1237" s="152"/>
      <c r="AD1237" s="152"/>
    </row>
    <row r="1238" spans="18:30" ht="15">
      <c r="R1238" s="152"/>
      <c r="S1238" s="152"/>
      <c r="T1238" s="152"/>
      <c r="U1238" s="152"/>
      <c r="V1238" s="152"/>
      <c r="W1238" s="152"/>
      <c r="X1238" s="152"/>
      <c r="Y1238" s="152"/>
      <c r="Z1238" s="152"/>
      <c r="AA1238" s="152"/>
      <c r="AB1238" s="152"/>
      <c r="AC1238" s="152"/>
      <c r="AD1238" s="152"/>
    </row>
    <row r="1239" spans="18:30" ht="15">
      <c r="R1239" s="152"/>
      <c r="S1239" s="152"/>
      <c r="T1239" s="152"/>
      <c r="U1239" s="152"/>
      <c r="V1239" s="152"/>
      <c r="W1239" s="152"/>
      <c r="X1239" s="152"/>
      <c r="Y1239" s="152"/>
      <c r="Z1239" s="152"/>
      <c r="AA1239" s="152"/>
      <c r="AB1239" s="152"/>
      <c r="AC1239" s="152"/>
      <c r="AD1239" s="152"/>
    </row>
    <row r="1240" spans="18:30" ht="15">
      <c r="R1240" s="152"/>
      <c r="S1240" s="152"/>
      <c r="T1240" s="152"/>
      <c r="U1240" s="152"/>
      <c r="V1240" s="152"/>
      <c r="W1240" s="152"/>
      <c r="X1240" s="152"/>
      <c r="Y1240" s="152"/>
      <c r="Z1240" s="152"/>
      <c r="AA1240" s="152"/>
      <c r="AB1240" s="152"/>
      <c r="AC1240" s="152"/>
      <c r="AD1240" s="152"/>
    </row>
    <row r="1241" spans="18:30" ht="15">
      <c r="R1241" s="152"/>
      <c r="S1241" s="152"/>
      <c r="T1241" s="152"/>
      <c r="U1241" s="152"/>
      <c r="V1241" s="152"/>
      <c r="W1241" s="152"/>
      <c r="X1241" s="152"/>
      <c r="Y1241" s="152"/>
      <c r="Z1241" s="152"/>
      <c r="AA1241" s="152"/>
      <c r="AB1241" s="152"/>
      <c r="AC1241" s="152"/>
      <c r="AD1241" s="152"/>
    </row>
    <row r="1242" spans="18:30" ht="15">
      <c r="R1242" s="152"/>
      <c r="S1242" s="152"/>
      <c r="T1242" s="152"/>
      <c r="U1242" s="152"/>
      <c r="V1242" s="152"/>
      <c r="W1242" s="152"/>
      <c r="X1242" s="152"/>
      <c r="Y1242" s="152"/>
      <c r="Z1242" s="152"/>
      <c r="AA1242" s="152"/>
      <c r="AB1242" s="152"/>
      <c r="AC1242" s="152"/>
      <c r="AD1242" s="152"/>
    </row>
    <row r="1243" spans="18:30" ht="15">
      <c r="R1243" s="152"/>
      <c r="S1243" s="152"/>
      <c r="T1243" s="152"/>
      <c r="U1243" s="152"/>
      <c r="V1243" s="152"/>
      <c r="W1243" s="152"/>
      <c r="X1243" s="152"/>
      <c r="Y1243" s="152"/>
      <c r="Z1243" s="152"/>
      <c r="AA1243" s="152"/>
      <c r="AB1243" s="152"/>
      <c r="AC1243" s="152"/>
      <c r="AD1243" s="152"/>
    </row>
    <row r="1244" spans="18:30" ht="15">
      <c r="R1244" s="152"/>
      <c r="S1244" s="152"/>
      <c r="T1244" s="152"/>
      <c r="U1244" s="152"/>
      <c r="V1244" s="152"/>
      <c r="W1244" s="152"/>
      <c r="X1244" s="152"/>
      <c r="Y1244" s="152"/>
      <c r="Z1244" s="152"/>
      <c r="AA1244" s="152"/>
      <c r="AB1244" s="152"/>
      <c r="AC1244" s="152"/>
      <c r="AD1244" s="152"/>
    </row>
    <row r="1245" spans="18:30" ht="15">
      <c r="R1245" s="152"/>
      <c r="S1245" s="152"/>
      <c r="T1245" s="152"/>
      <c r="U1245" s="152"/>
      <c r="V1245" s="152"/>
      <c r="W1245" s="152"/>
      <c r="X1245" s="152"/>
      <c r="Y1245" s="152"/>
      <c r="Z1245" s="152"/>
      <c r="AA1245" s="152"/>
      <c r="AB1245" s="152"/>
      <c r="AC1245" s="152"/>
      <c r="AD1245" s="152"/>
    </row>
    <row r="1246" spans="18:30" ht="15">
      <c r="R1246" s="152"/>
      <c r="S1246" s="152"/>
      <c r="T1246" s="152"/>
      <c r="U1246" s="152"/>
      <c r="V1246" s="152"/>
      <c r="W1246" s="152"/>
      <c r="X1246" s="152"/>
      <c r="Y1246" s="152"/>
      <c r="Z1246" s="152"/>
      <c r="AA1246" s="152"/>
      <c r="AB1246" s="152"/>
      <c r="AC1246" s="152"/>
      <c r="AD1246" s="152"/>
    </row>
    <row r="1247" spans="18:30" ht="15">
      <c r="R1247" s="152"/>
      <c r="S1247" s="152"/>
      <c r="T1247" s="152"/>
      <c r="U1247" s="152"/>
      <c r="V1247" s="152"/>
      <c r="W1247" s="152"/>
      <c r="X1247" s="152"/>
      <c r="Y1247" s="152"/>
      <c r="Z1247" s="152"/>
      <c r="AA1247" s="152"/>
      <c r="AB1247" s="152"/>
      <c r="AC1247" s="152"/>
      <c r="AD1247" s="152"/>
    </row>
    <row r="1248" spans="18:30" ht="15">
      <c r="R1248" s="152"/>
      <c r="S1248" s="152"/>
      <c r="T1248" s="152"/>
      <c r="U1248" s="152"/>
      <c r="V1248" s="152"/>
      <c r="W1248" s="152"/>
      <c r="X1248" s="152"/>
      <c r="Y1248" s="152"/>
      <c r="Z1248" s="152"/>
      <c r="AA1248" s="152"/>
      <c r="AB1248" s="152"/>
      <c r="AC1248" s="152"/>
      <c r="AD1248" s="152"/>
    </row>
    <row r="1249" spans="18:30" ht="15">
      <c r="R1249" s="152"/>
      <c r="S1249" s="152"/>
      <c r="T1249" s="152"/>
      <c r="U1249" s="152"/>
      <c r="V1249" s="152"/>
      <c r="W1249" s="152"/>
      <c r="X1249" s="152"/>
      <c r="Y1249" s="152"/>
      <c r="Z1249" s="152"/>
      <c r="AA1249" s="152"/>
      <c r="AB1249" s="152"/>
      <c r="AC1249" s="152"/>
      <c r="AD1249" s="152"/>
    </row>
    <row r="1250" spans="18:30" ht="15">
      <c r="R1250" s="152"/>
      <c r="S1250" s="152"/>
      <c r="T1250" s="152"/>
      <c r="U1250" s="152"/>
      <c r="V1250" s="152"/>
      <c r="W1250" s="152"/>
      <c r="X1250" s="152"/>
      <c r="Y1250" s="152"/>
      <c r="Z1250" s="152"/>
      <c r="AA1250" s="152"/>
      <c r="AB1250" s="152"/>
      <c r="AC1250" s="152"/>
      <c r="AD1250" s="152"/>
    </row>
    <row r="1251" spans="18:30" ht="15">
      <c r="R1251" s="152"/>
      <c r="S1251" s="152"/>
      <c r="T1251" s="152"/>
      <c r="U1251" s="152"/>
      <c r="V1251" s="152"/>
      <c r="W1251" s="152"/>
      <c r="X1251" s="152"/>
      <c r="Y1251" s="152"/>
      <c r="Z1251" s="152"/>
      <c r="AA1251" s="152"/>
      <c r="AB1251" s="152"/>
      <c r="AC1251" s="152"/>
      <c r="AD1251" s="152"/>
    </row>
    <row r="1252" spans="18:30" ht="15">
      <c r="R1252" s="152"/>
      <c r="S1252" s="152"/>
      <c r="T1252" s="152"/>
      <c r="U1252" s="152"/>
      <c r="V1252" s="152"/>
      <c r="W1252" s="152"/>
      <c r="X1252" s="152"/>
      <c r="Y1252" s="152"/>
      <c r="Z1252" s="152"/>
      <c r="AA1252" s="152"/>
      <c r="AB1252" s="152"/>
      <c r="AC1252" s="152"/>
      <c r="AD1252" s="152"/>
    </row>
    <row r="1253" spans="18:30" ht="15">
      <c r="R1253" s="152"/>
      <c r="S1253" s="152"/>
      <c r="T1253" s="152"/>
      <c r="U1253" s="152"/>
      <c r="V1253" s="152"/>
      <c r="W1253" s="152"/>
      <c r="X1253" s="152"/>
      <c r="Y1253" s="152"/>
      <c r="Z1253" s="152"/>
      <c r="AA1253" s="152"/>
      <c r="AB1253" s="152"/>
      <c r="AC1253" s="152"/>
      <c r="AD1253" s="152"/>
    </row>
    <row r="1254" spans="18:30" ht="15">
      <c r="R1254" s="152"/>
      <c r="S1254" s="152"/>
      <c r="T1254" s="152"/>
      <c r="U1254" s="152"/>
      <c r="V1254" s="152"/>
      <c r="W1254" s="152"/>
      <c r="X1254" s="152"/>
      <c r="Y1254" s="152"/>
      <c r="Z1254" s="152"/>
      <c r="AA1254" s="152"/>
      <c r="AB1254" s="152"/>
      <c r="AC1254" s="152"/>
      <c r="AD1254" s="152"/>
    </row>
    <row r="1255" spans="18:30" ht="15">
      <c r="R1255" s="152"/>
      <c r="S1255" s="152"/>
      <c r="T1255" s="152"/>
      <c r="U1255" s="152"/>
      <c r="V1255" s="152"/>
      <c r="W1255" s="152"/>
      <c r="X1255" s="152"/>
      <c r="Y1255" s="152"/>
      <c r="Z1255" s="152"/>
      <c r="AA1255" s="152"/>
      <c r="AB1255" s="152"/>
      <c r="AC1255" s="152"/>
      <c r="AD1255" s="152"/>
    </row>
    <row r="1256" spans="18:30" ht="15">
      <c r="R1256" s="152"/>
      <c r="S1256" s="152"/>
      <c r="T1256" s="152"/>
      <c r="U1256" s="152"/>
      <c r="V1256" s="152"/>
      <c r="W1256" s="152"/>
      <c r="X1256" s="152"/>
      <c r="Y1256" s="152"/>
      <c r="Z1256" s="152"/>
      <c r="AA1256" s="152"/>
      <c r="AB1256" s="152"/>
      <c r="AC1256" s="152"/>
      <c r="AD1256" s="152"/>
    </row>
    <row r="1257" spans="18:30" ht="15">
      <c r="R1257" s="152"/>
      <c r="S1257" s="152"/>
      <c r="T1257" s="152"/>
      <c r="U1257" s="152"/>
      <c r="V1257" s="152"/>
      <c r="W1257" s="152"/>
      <c r="X1257" s="152"/>
      <c r="Y1257" s="152"/>
      <c r="Z1257" s="152"/>
      <c r="AA1257" s="152"/>
      <c r="AB1257" s="152"/>
      <c r="AC1257" s="152"/>
      <c r="AD1257" s="152"/>
    </row>
    <row r="1258" spans="18:30" ht="15">
      <c r="R1258" s="152"/>
      <c r="S1258" s="152"/>
      <c r="T1258" s="152"/>
      <c r="U1258" s="152"/>
      <c r="V1258" s="152"/>
      <c r="W1258" s="152"/>
      <c r="X1258" s="152"/>
      <c r="Y1258" s="152"/>
      <c r="Z1258" s="152"/>
      <c r="AA1258" s="152"/>
      <c r="AB1258" s="152"/>
      <c r="AC1258" s="152"/>
      <c r="AD1258" s="152"/>
    </row>
    <row r="1259" spans="18:30" ht="15">
      <c r="R1259" s="152"/>
      <c r="S1259" s="152"/>
      <c r="T1259" s="152"/>
      <c r="U1259" s="152"/>
      <c r="V1259" s="152"/>
      <c r="W1259" s="152"/>
      <c r="X1259" s="152"/>
      <c r="Y1259" s="152"/>
      <c r="Z1259" s="152"/>
      <c r="AA1259" s="152"/>
      <c r="AB1259" s="152"/>
      <c r="AC1259" s="152"/>
      <c r="AD1259" s="152"/>
    </row>
    <row r="1260" spans="18:30" ht="15">
      <c r="R1260" s="152"/>
      <c r="S1260" s="152"/>
      <c r="T1260" s="152"/>
      <c r="U1260" s="152"/>
      <c r="V1260" s="152"/>
      <c r="W1260" s="152"/>
      <c r="X1260" s="152"/>
      <c r="Y1260" s="152"/>
      <c r="Z1260" s="152"/>
      <c r="AA1260" s="152"/>
      <c r="AB1260" s="152"/>
      <c r="AC1260" s="152"/>
      <c r="AD1260" s="152"/>
    </row>
    <row r="1261" spans="18:30" ht="15">
      <c r="R1261" s="152"/>
      <c r="S1261" s="152"/>
      <c r="T1261" s="152"/>
      <c r="U1261" s="152"/>
      <c r="V1261" s="152"/>
      <c r="W1261" s="152"/>
      <c r="X1261" s="152"/>
      <c r="Y1261" s="152"/>
      <c r="Z1261" s="152"/>
      <c r="AA1261" s="152"/>
      <c r="AB1261" s="152"/>
      <c r="AC1261" s="152"/>
      <c r="AD1261" s="152"/>
    </row>
    <row r="1262" spans="18:30" ht="15">
      <c r="R1262" s="152"/>
      <c r="S1262" s="152"/>
      <c r="T1262" s="152"/>
      <c r="U1262" s="152"/>
      <c r="V1262" s="152"/>
      <c r="W1262" s="152"/>
      <c r="X1262" s="152"/>
      <c r="Y1262" s="152"/>
      <c r="Z1262" s="152"/>
      <c r="AA1262" s="152"/>
      <c r="AB1262" s="152"/>
      <c r="AC1262" s="152"/>
      <c r="AD1262" s="152"/>
    </row>
    <row r="1263" spans="18:30" ht="15">
      <c r="R1263" s="152"/>
      <c r="S1263" s="152"/>
      <c r="T1263" s="152"/>
      <c r="U1263" s="152"/>
      <c r="V1263" s="152"/>
      <c r="W1263" s="152"/>
      <c r="X1263" s="152"/>
      <c r="Y1263" s="152"/>
      <c r="Z1263" s="152"/>
      <c r="AA1263" s="152"/>
      <c r="AB1263" s="152"/>
      <c r="AC1263" s="152"/>
      <c r="AD1263" s="152"/>
    </row>
    <row r="1264" spans="18:30" ht="15">
      <c r="R1264" s="152"/>
      <c r="S1264" s="152"/>
      <c r="T1264" s="152"/>
      <c r="U1264" s="152"/>
      <c r="V1264" s="152"/>
      <c r="W1264" s="152"/>
      <c r="X1264" s="152"/>
      <c r="Y1264" s="152"/>
      <c r="Z1264" s="152"/>
      <c r="AA1264" s="152"/>
      <c r="AB1264" s="152"/>
      <c r="AC1264" s="152"/>
      <c r="AD1264" s="152"/>
    </row>
    <row r="1265" spans="18:30" ht="15">
      <c r="R1265" s="152"/>
      <c r="S1265" s="152"/>
      <c r="T1265" s="152"/>
      <c r="U1265" s="152"/>
      <c r="V1265" s="152"/>
      <c r="W1265" s="152"/>
      <c r="X1265" s="152"/>
      <c r="Y1265" s="152"/>
      <c r="Z1265" s="152"/>
      <c r="AA1265" s="152"/>
      <c r="AB1265" s="152"/>
      <c r="AC1265" s="152"/>
      <c r="AD1265" s="152"/>
    </row>
    <row r="1266" spans="18:30" ht="15">
      <c r="R1266" s="152"/>
      <c r="S1266" s="152"/>
      <c r="T1266" s="152"/>
      <c r="U1266" s="152"/>
      <c r="V1266" s="152"/>
      <c r="W1266" s="152"/>
      <c r="X1266" s="152"/>
      <c r="Y1266" s="152"/>
      <c r="Z1266" s="152"/>
      <c r="AA1266" s="152"/>
      <c r="AB1266" s="152"/>
      <c r="AC1266" s="152"/>
      <c r="AD1266" s="152"/>
    </row>
    <row r="1267" spans="18:30" ht="15">
      <c r="R1267" s="152"/>
      <c r="S1267" s="152"/>
      <c r="T1267" s="152"/>
      <c r="U1267" s="152"/>
      <c r="V1267" s="152"/>
      <c r="W1267" s="152"/>
      <c r="X1267" s="152"/>
      <c r="Y1267" s="152"/>
      <c r="Z1267" s="152"/>
      <c r="AA1267" s="152"/>
      <c r="AB1267" s="152"/>
      <c r="AC1267" s="152"/>
      <c r="AD1267" s="152"/>
    </row>
    <row r="1268" spans="18:30" ht="15">
      <c r="R1268" s="152"/>
      <c r="S1268" s="152"/>
      <c r="T1268" s="152"/>
      <c r="U1268" s="152"/>
      <c r="V1268" s="152"/>
      <c r="W1268" s="152"/>
      <c r="X1268" s="152"/>
      <c r="Y1268" s="152"/>
      <c r="Z1268" s="152"/>
      <c r="AA1268" s="152"/>
      <c r="AB1268" s="152"/>
      <c r="AC1268" s="152"/>
      <c r="AD1268" s="152"/>
    </row>
    <row r="1269" spans="18:30" ht="15">
      <c r="R1269" s="152"/>
      <c r="S1269" s="152"/>
      <c r="T1269" s="152"/>
      <c r="U1269" s="152"/>
      <c r="V1269" s="152"/>
      <c r="W1269" s="152"/>
      <c r="X1269" s="152"/>
      <c r="Y1269" s="152"/>
      <c r="Z1269" s="152"/>
      <c r="AA1269" s="152"/>
      <c r="AB1269" s="152"/>
      <c r="AC1269" s="152"/>
      <c r="AD1269" s="152"/>
    </row>
    <row r="1270" spans="18:30" ht="15">
      <c r="R1270" s="152"/>
      <c r="S1270" s="152"/>
      <c r="T1270" s="152"/>
      <c r="U1270" s="152"/>
      <c r="V1270" s="152"/>
      <c r="W1270" s="152"/>
      <c r="X1270" s="152"/>
      <c r="Y1270" s="152"/>
      <c r="Z1270" s="152"/>
      <c r="AA1270" s="152"/>
      <c r="AB1270" s="152"/>
      <c r="AC1270" s="152"/>
      <c r="AD1270" s="152"/>
    </row>
    <row r="1271" spans="18:30" ht="15">
      <c r="R1271" s="152"/>
      <c r="S1271" s="152"/>
      <c r="T1271" s="152"/>
      <c r="U1271" s="152"/>
      <c r="V1271" s="152"/>
      <c r="W1271" s="152"/>
      <c r="X1271" s="152"/>
      <c r="Y1271" s="152"/>
      <c r="Z1271" s="152"/>
      <c r="AA1271" s="152"/>
      <c r="AB1271" s="152"/>
      <c r="AC1271" s="152"/>
      <c r="AD1271" s="152"/>
    </row>
    <row r="1272" spans="18:30" ht="15">
      <c r="R1272" s="152"/>
      <c r="S1272" s="152"/>
      <c r="T1272" s="152"/>
      <c r="U1272" s="152"/>
      <c r="V1272" s="152"/>
      <c r="W1272" s="152"/>
      <c r="X1272" s="152"/>
      <c r="Y1272" s="152"/>
      <c r="Z1272" s="152"/>
      <c r="AA1272" s="152"/>
      <c r="AB1272" s="152"/>
      <c r="AC1272" s="152"/>
      <c r="AD1272" s="152"/>
    </row>
    <row r="1273" spans="18:30" ht="15">
      <c r="R1273" s="152"/>
      <c r="S1273" s="152"/>
      <c r="T1273" s="152"/>
      <c r="U1273" s="152"/>
      <c r="V1273" s="152"/>
      <c r="W1273" s="152"/>
      <c r="X1273" s="152"/>
      <c r="Y1273" s="152"/>
      <c r="Z1273" s="152"/>
      <c r="AA1273" s="152"/>
      <c r="AB1273" s="152"/>
      <c r="AC1273" s="152"/>
      <c r="AD1273" s="152"/>
    </row>
    <row r="1274" spans="18:30" ht="15">
      <c r="R1274" s="152"/>
      <c r="S1274" s="152"/>
      <c r="T1274" s="152"/>
      <c r="U1274" s="152"/>
      <c r="V1274" s="152"/>
      <c r="W1274" s="152"/>
      <c r="X1274" s="152"/>
      <c r="Y1274" s="152"/>
      <c r="Z1274" s="152"/>
      <c r="AA1274" s="152"/>
      <c r="AB1274" s="152"/>
      <c r="AC1274" s="152"/>
      <c r="AD1274" s="152"/>
    </row>
    <row r="1275" spans="18:30" ht="15">
      <c r="R1275" s="152"/>
      <c r="S1275" s="152"/>
      <c r="T1275" s="152"/>
      <c r="U1275" s="152"/>
      <c r="V1275" s="152"/>
      <c r="W1275" s="152"/>
      <c r="X1275" s="152"/>
      <c r="Y1275" s="152"/>
      <c r="Z1275" s="152"/>
      <c r="AA1275" s="152"/>
      <c r="AB1275" s="152"/>
      <c r="AC1275" s="152"/>
      <c r="AD1275" s="152"/>
    </row>
    <row r="1276" spans="18:30" ht="15">
      <c r="R1276" s="152"/>
      <c r="S1276" s="152"/>
      <c r="T1276" s="152"/>
      <c r="U1276" s="152"/>
      <c r="V1276" s="152"/>
      <c r="W1276" s="152"/>
      <c r="X1276" s="152"/>
      <c r="Y1276" s="152"/>
      <c r="Z1276" s="152"/>
      <c r="AA1276" s="152"/>
      <c r="AB1276" s="152"/>
      <c r="AC1276" s="152"/>
      <c r="AD1276" s="152"/>
    </row>
    <row r="1277" spans="18:30" ht="15">
      <c r="R1277" s="152"/>
      <c r="S1277" s="152"/>
      <c r="T1277" s="152"/>
      <c r="U1277" s="152"/>
      <c r="V1277" s="152"/>
      <c r="W1277" s="152"/>
      <c r="X1277" s="152"/>
      <c r="Y1277" s="152"/>
      <c r="Z1277" s="152"/>
      <c r="AA1277" s="152"/>
      <c r="AB1277" s="152"/>
      <c r="AC1277" s="152"/>
      <c r="AD1277" s="152"/>
    </row>
    <row r="1278" spans="18:30" ht="15">
      <c r="R1278" s="152"/>
      <c r="S1278" s="152"/>
      <c r="T1278" s="152"/>
      <c r="U1278" s="152"/>
      <c r="V1278" s="152"/>
      <c r="W1278" s="152"/>
      <c r="X1278" s="152"/>
      <c r="Y1278" s="152"/>
      <c r="Z1278" s="152"/>
      <c r="AA1278" s="152"/>
      <c r="AB1278" s="152"/>
      <c r="AC1278" s="152"/>
      <c r="AD1278" s="152"/>
    </row>
    <row r="1279" spans="18:30" ht="15">
      <c r="R1279" s="152"/>
      <c r="S1279" s="152"/>
      <c r="T1279" s="152"/>
      <c r="U1279" s="152"/>
      <c r="V1279" s="152"/>
      <c r="W1279" s="152"/>
      <c r="X1279" s="152"/>
      <c r="Y1279" s="152"/>
      <c r="Z1279" s="152"/>
      <c r="AA1279" s="152"/>
      <c r="AB1279" s="152"/>
      <c r="AC1279" s="152"/>
      <c r="AD1279" s="152"/>
    </row>
    <row r="1280" spans="18:30" ht="15">
      <c r="R1280" s="152"/>
      <c r="S1280" s="152"/>
      <c r="T1280" s="152"/>
      <c r="U1280" s="152"/>
      <c r="V1280" s="152"/>
      <c r="W1280" s="152"/>
      <c r="X1280" s="152"/>
      <c r="Y1280" s="152"/>
      <c r="Z1280" s="152"/>
      <c r="AA1280" s="152"/>
      <c r="AB1280" s="152"/>
      <c r="AC1280" s="152"/>
      <c r="AD1280" s="152"/>
    </row>
    <row r="1281" spans="18:30" ht="15">
      <c r="R1281" s="152"/>
      <c r="S1281" s="152"/>
      <c r="T1281" s="152"/>
      <c r="U1281" s="152"/>
      <c r="V1281" s="152"/>
      <c r="W1281" s="152"/>
      <c r="X1281" s="152"/>
      <c r="Y1281" s="152"/>
      <c r="Z1281" s="152"/>
      <c r="AA1281" s="152"/>
      <c r="AB1281" s="152"/>
      <c r="AC1281" s="152"/>
      <c r="AD1281" s="152"/>
    </row>
    <row r="1282" spans="18:30" ht="15">
      <c r="R1282" s="152"/>
      <c r="S1282" s="152"/>
      <c r="T1282" s="152"/>
      <c r="U1282" s="152"/>
      <c r="V1282" s="152"/>
      <c r="W1282" s="152"/>
      <c r="X1282" s="152"/>
      <c r="Y1282" s="152"/>
      <c r="Z1282" s="152"/>
      <c r="AA1282" s="152"/>
      <c r="AB1282" s="152"/>
      <c r="AC1282" s="152"/>
      <c r="AD1282" s="152"/>
    </row>
    <row r="1283" spans="18:30" ht="15">
      <c r="R1283" s="152"/>
      <c r="S1283" s="152"/>
      <c r="T1283" s="152"/>
      <c r="U1283" s="152"/>
      <c r="V1283" s="152"/>
      <c r="W1283" s="152"/>
      <c r="X1283" s="152"/>
      <c r="Y1283" s="152"/>
      <c r="Z1283" s="152"/>
      <c r="AA1283" s="152"/>
      <c r="AB1283" s="152"/>
      <c r="AC1283" s="152"/>
      <c r="AD1283" s="152"/>
    </row>
    <row r="1284" spans="18:30" ht="15">
      <c r="R1284" s="152"/>
      <c r="S1284" s="152"/>
      <c r="T1284" s="152"/>
      <c r="U1284" s="152"/>
      <c r="V1284" s="152"/>
      <c r="W1284" s="152"/>
      <c r="X1284" s="152"/>
      <c r="Y1284" s="152"/>
      <c r="Z1284" s="152"/>
      <c r="AA1284" s="152"/>
      <c r="AB1284" s="152"/>
      <c r="AC1284" s="152"/>
      <c r="AD1284" s="152"/>
    </row>
    <row r="1285" spans="18:30" ht="15">
      <c r="R1285" s="152"/>
      <c r="S1285" s="152"/>
      <c r="T1285" s="152"/>
      <c r="U1285" s="152"/>
      <c r="V1285" s="152"/>
      <c r="W1285" s="152"/>
      <c r="X1285" s="152"/>
      <c r="Y1285" s="152"/>
      <c r="Z1285" s="152"/>
      <c r="AA1285" s="152"/>
      <c r="AB1285" s="152"/>
      <c r="AC1285" s="152"/>
      <c r="AD1285" s="152"/>
    </row>
    <row r="1286" spans="18:30" ht="15">
      <c r="R1286" s="152"/>
      <c r="S1286" s="152"/>
      <c r="T1286" s="152"/>
      <c r="U1286" s="152"/>
      <c r="V1286" s="152"/>
      <c r="W1286" s="152"/>
      <c r="X1286" s="152"/>
      <c r="Y1286" s="152"/>
      <c r="Z1286" s="152"/>
      <c r="AA1286" s="152"/>
      <c r="AB1286" s="152"/>
      <c r="AC1286" s="152"/>
      <c r="AD1286" s="152"/>
    </row>
    <row r="1287" spans="18:30" ht="15">
      <c r="R1287" s="152"/>
      <c r="S1287" s="152"/>
      <c r="T1287" s="152"/>
      <c r="U1287" s="152"/>
      <c r="V1287" s="152"/>
      <c r="W1287" s="152"/>
      <c r="X1287" s="152"/>
      <c r="Y1287" s="152"/>
      <c r="Z1287" s="152"/>
      <c r="AA1287" s="152"/>
      <c r="AB1287" s="152"/>
      <c r="AC1287" s="152"/>
      <c r="AD1287" s="152"/>
    </row>
    <row r="1288" spans="18:30" ht="15">
      <c r="R1288" s="152"/>
      <c r="S1288" s="152"/>
      <c r="T1288" s="152"/>
      <c r="U1288" s="152"/>
      <c r="V1288" s="152"/>
      <c r="W1288" s="152"/>
      <c r="X1288" s="152"/>
      <c r="Y1288" s="152"/>
      <c r="Z1288" s="152"/>
      <c r="AA1288" s="152"/>
      <c r="AB1288" s="152"/>
      <c r="AC1288" s="152"/>
      <c r="AD1288" s="152"/>
    </row>
    <row r="1289" spans="18:30" ht="15">
      <c r="R1289" s="152"/>
      <c r="S1289" s="152"/>
      <c r="T1289" s="152"/>
      <c r="U1289" s="152"/>
      <c r="V1289" s="152"/>
      <c r="W1289" s="152"/>
      <c r="X1289" s="152"/>
      <c r="Y1289" s="152"/>
      <c r="Z1289" s="152"/>
      <c r="AA1289" s="152"/>
      <c r="AB1289" s="152"/>
      <c r="AC1289" s="152"/>
      <c r="AD1289" s="152"/>
    </row>
    <row r="1290" spans="18:30" ht="15">
      <c r="R1290" s="152"/>
      <c r="S1290" s="152"/>
      <c r="T1290" s="152"/>
      <c r="U1290" s="152"/>
      <c r="V1290" s="152"/>
      <c r="W1290" s="152"/>
      <c r="X1290" s="152"/>
      <c r="Y1290" s="152"/>
      <c r="Z1290" s="152"/>
      <c r="AA1290" s="152"/>
      <c r="AB1290" s="152"/>
      <c r="AC1290" s="152"/>
      <c r="AD1290" s="152"/>
    </row>
    <row r="1291" spans="18:30" ht="15">
      <c r="R1291" s="152"/>
      <c r="S1291" s="152"/>
      <c r="T1291" s="152"/>
      <c r="U1291" s="152"/>
      <c r="V1291" s="152"/>
      <c r="W1291" s="152"/>
      <c r="X1291" s="152"/>
      <c r="Y1291" s="152"/>
      <c r="Z1291" s="152"/>
      <c r="AA1291" s="152"/>
      <c r="AB1291" s="152"/>
      <c r="AC1291" s="152"/>
      <c r="AD1291" s="152"/>
    </row>
    <row r="1292" spans="18:30" ht="15">
      <c r="R1292" s="152"/>
      <c r="S1292" s="152"/>
      <c r="T1292" s="152"/>
      <c r="U1292" s="152"/>
      <c r="V1292" s="152"/>
      <c r="W1292" s="152"/>
      <c r="X1292" s="152"/>
      <c r="Y1292" s="152"/>
      <c r="Z1292" s="152"/>
      <c r="AA1292" s="152"/>
      <c r="AB1292" s="152"/>
      <c r="AC1292" s="152"/>
      <c r="AD1292" s="152"/>
    </row>
    <row r="1293" spans="18:30" ht="15">
      <c r="R1293" s="152"/>
      <c r="S1293" s="152"/>
      <c r="T1293" s="152"/>
      <c r="U1293" s="152"/>
      <c r="V1293" s="152"/>
      <c r="W1293" s="152"/>
      <c r="X1293" s="152"/>
      <c r="Y1293" s="152"/>
      <c r="Z1293" s="152"/>
      <c r="AA1293" s="152"/>
      <c r="AB1293" s="152"/>
      <c r="AC1293" s="152"/>
      <c r="AD1293" s="152"/>
    </row>
    <row r="1294" spans="18:30" ht="15">
      <c r="R1294" s="152"/>
      <c r="S1294" s="152"/>
      <c r="T1294" s="152"/>
      <c r="U1294" s="152"/>
      <c r="V1294" s="152"/>
      <c r="W1294" s="152"/>
      <c r="X1294" s="152"/>
      <c r="Y1294" s="152"/>
      <c r="Z1294" s="152"/>
      <c r="AA1294" s="152"/>
      <c r="AB1294" s="152"/>
      <c r="AC1294" s="152"/>
      <c r="AD1294" s="152"/>
    </row>
    <row r="1295" spans="18:30" ht="15">
      <c r="R1295" s="152"/>
      <c r="S1295" s="152"/>
      <c r="T1295" s="152"/>
      <c r="U1295" s="152"/>
      <c r="V1295" s="152"/>
      <c r="W1295" s="152"/>
      <c r="X1295" s="152"/>
      <c r="Y1295" s="152"/>
      <c r="Z1295" s="152"/>
      <c r="AA1295" s="152"/>
      <c r="AB1295" s="152"/>
      <c r="AC1295" s="152"/>
      <c r="AD1295" s="152"/>
    </row>
    <row r="1296" spans="18:30" ht="15">
      <c r="R1296" s="152"/>
      <c r="S1296" s="152"/>
      <c r="T1296" s="152"/>
      <c r="U1296" s="152"/>
      <c r="V1296" s="152"/>
      <c r="W1296" s="152"/>
      <c r="X1296" s="152"/>
      <c r="Y1296" s="152"/>
      <c r="Z1296" s="152"/>
      <c r="AA1296" s="152"/>
      <c r="AB1296" s="152"/>
      <c r="AC1296" s="152"/>
      <c r="AD1296" s="152"/>
    </row>
    <row r="1297" spans="18:30" ht="15">
      <c r="R1297" s="152"/>
      <c r="S1297" s="152"/>
      <c r="T1297" s="152"/>
      <c r="U1297" s="152"/>
      <c r="V1297" s="152"/>
      <c r="W1297" s="152"/>
      <c r="X1297" s="152"/>
      <c r="Y1297" s="152"/>
      <c r="Z1297" s="152"/>
      <c r="AA1297" s="152"/>
      <c r="AB1297" s="152"/>
      <c r="AC1297" s="152"/>
      <c r="AD1297" s="152"/>
    </row>
    <row r="1298" spans="18:30" ht="15">
      <c r="R1298" s="152"/>
      <c r="S1298" s="152"/>
      <c r="T1298" s="152"/>
      <c r="U1298" s="152"/>
      <c r="V1298" s="152"/>
      <c r="W1298" s="152"/>
      <c r="X1298" s="152"/>
      <c r="Y1298" s="152"/>
      <c r="Z1298" s="152"/>
      <c r="AA1298" s="152"/>
      <c r="AB1298" s="152"/>
      <c r="AC1298" s="152"/>
      <c r="AD1298" s="152"/>
    </row>
    <row r="1299" spans="18:30" ht="15">
      <c r="R1299" s="152"/>
      <c r="S1299" s="152"/>
      <c r="T1299" s="152"/>
      <c r="U1299" s="152"/>
      <c r="V1299" s="152"/>
      <c r="W1299" s="152"/>
      <c r="X1299" s="152"/>
      <c r="Y1299" s="152"/>
      <c r="Z1299" s="152"/>
      <c r="AA1299" s="152"/>
      <c r="AB1299" s="152"/>
      <c r="AC1299" s="152"/>
      <c r="AD1299" s="152"/>
    </row>
    <row r="1300" spans="18:30" ht="15">
      <c r="R1300" s="152"/>
      <c r="S1300" s="152"/>
      <c r="T1300" s="152"/>
      <c r="U1300" s="152"/>
      <c r="V1300" s="152"/>
      <c r="W1300" s="152"/>
      <c r="X1300" s="152"/>
      <c r="Y1300" s="152"/>
      <c r="Z1300" s="152"/>
      <c r="AA1300" s="152"/>
      <c r="AB1300" s="152"/>
      <c r="AC1300" s="152"/>
      <c r="AD1300" s="152"/>
    </row>
    <row r="1301" spans="18:30" ht="15">
      <c r="R1301" s="152"/>
      <c r="S1301" s="152"/>
      <c r="T1301" s="152"/>
      <c r="U1301" s="152"/>
      <c r="V1301" s="152"/>
      <c r="W1301" s="152"/>
      <c r="X1301" s="152"/>
      <c r="Y1301" s="152"/>
      <c r="Z1301" s="152"/>
      <c r="AA1301" s="152"/>
      <c r="AB1301" s="152"/>
      <c r="AC1301" s="152"/>
      <c r="AD1301" s="152"/>
    </row>
    <row r="1302" spans="18:30" ht="15">
      <c r="R1302" s="152"/>
      <c r="S1302" s="152"/>
      <c r="T1302" s="152"/>
      <c r="U1302" s="152"/>
      <c r="V1302" s="152"/>
      <c r="W1302" s="152"/>
      <c r="X1302" s="152"/>
      <c r="Y1302" s="152"/>
      <c r="Z1302" s="152"/>
      <c r="AA1302" s="152"/>
      <c r="AB1302" s="152"/>
      <c r="AC1302" s="152"/>
      <c r="AD1302" s="152"/>
    </row>
    <row r="1303" spans="18:30" ht="15">
      <c r="R1303" s="152"/>
      <c r="S1303" s="152"/>
      <c r="T1303" s="152"/>
      <c r="U1303" s="152"/>
      <c r="V1303" s="152"/>
      <c r="W1303" s="152"/>
      <c r="X1303" s="152"/>
      <c r="Y1303" s="152"/>
      <c r="Z1303" s="152"/>
      <c r="AA1303" s="152"/>
      <c r="AB1303" s="152"/>
      <c r="AC1303" s="152"/>
      <c r="AD1303" s="152"/>
    </row>
    <row r="1304" spans="18:30" ht="15">
      <c r="R1304" s="152"/>
      <c r="S1304" s="152"/>
      <c r="T1304" s="152"/>
      <c r="U1304" s="152"/>
      <c r="V1304" s="152"/>
      <c r="W1304" s="152"/>
      <c r="X1304" s="152"/>
      <c r="Y1304" s="152"/>
      <c r="Z1304" s="152"/>
      <c r="AA1304" s="152"/>
      <c r="AB1304" s="152"/>
      <c r="AC1304" s="152"/>
      <c r="AD1304" s="152"/>
    </row>
    <row r="1305" spans="18:30" ht="15">
      <c r="R1305" s="152"/>
      <c r="S1305" s="152"/>
      <c r="T1305" s="152"/>
      <c r="U1305" s="152"/>
      <c r="V1305" s="152"/>
      <c r="W1305" s="152"/>
      <c r="X1305" s="152"/>
      <c r="Y1305" s="152"/>
      <c r="Z1305" s="152"/>
      <c r="AA1305" s="152"/>
      <c r="AB1305" s="152"/>
      <c r="AC1305" s="152"/>
      <c r="AD1305" s="152"/>
    </row>
    <row r="1306" spans="18:30" ht="15">
      <c r="R1306" s="152"/>
      <c r="S1306" s="152"/>
      <c r="T1306" s="152"/>
      <c r="U1306" s="152"/>
      <c r="V1306" s="152"/>
      <c r="W1306" s="152"/>
      <c r="X1306" s="152"/>
      <c r="Y1306" s="152"/>
      <c r="Z1306" s="152"/>
      <c r="AA1306" s="152"/>
      <c r="AB1306" s="152"/>
      <c r="AC1306" s="152"/>
      <c r="AD1306" s="152"/>
    </row>
    <row r="1307" spans="18:30" ht="15">
      <c r="R1307" s="152"/>
      <c r="S1307" s="152"/>
      <c r="T1307" s="152"/>
      <c r="U1307" s="152"/>
      <c r="V1307" s="152"/>
      <c r="W1307" s="152"/>
      <c r="X1307" s="152"/>
      <c r="Y1307" s="152"/>
      <c r="Z1307" s="152"/>
      <c r="AA1307" s="152"/>
      <c r="AB1307" s="152"/>
      <c r="AC1307" s="152"/>
      <c r="AD1307" s="152"/>
    </row>
    <row r="1308" spans="18:30" ht="15">
      <c r="R1308" s="152"/>
      <c r="S1308" s="152"/>
      <c r="T1308" s="152"/>
      <c r="U1308" s="152"/>
      <c r="V1308" s="152"/>
      <c r="W1308" s="152"/>
      <c r="X1308" s="152"/>
      <c r="Y1308" s="152"/>
      <c r="Z1308" s="152"/>
      <c r="AA1308" s="152"/>
      <c r="AB1308" s="152"/>
      <c r="AC1308" s="152"/>
      <c r="AD1308" s="152"/>
    </row>
    <row r="1309" spans="18:30" ht="15">
      <c r="R1309" s="152"/>
      <c r="S1309" s="152"/>
      <c r="T1309" s="152"/>
      <c r="U1309" s="152"/>
      <c r="V1309" s="152"/>
      <c r="W1309" s="152"/>
      <c r="X1309" s="152"/>
      <c r="Y1309" s="152"/>
      <c r="Z1309" s="152"/>
      <c r="AA1309" s="152"/>
      <c r="AB1309" s="152"/>
      <c r="AC1309" s="152"/>
      <c r="AD1309" s="152"/>
    </row>
    <row r="1310" spans="18:30" ht="15">
      <c r="R1310" s="152"/>
      <c r="S1310" s="152"/>
      <c r="T1310" s="152"/>
      <c r="U1310" s="152"/>
      <c r="V1310" s="152"/>
      <c r="W1310" s="152"/>
      <c r="X1310" s="152"/>
      <c r="Y1310" s="152"/>
      <c r="Z1310" s="152"/>
      <c r="AA1310" s="152"/>
      <c r="AB1310" s="152"/>
      <c r="AC1310" s="152"/>
      <c r="AD1310" s="152"/>
    </row>
    <row r="1311" spans="18:30" ht="15">
      <c r="R1311" s="152"/>
      <c r="S1311" s="152"/>
      <c r="T1311" s="152"/>
      <c r="U1311" s="152"/>
      <c r="V1311" s="152"/>
      <c r="W1311" s="152"/>
      <c r="X1311" s="152"/>
      <c r="Y1311" s="152"/>
      <c r="Z1311" s="152"/>
      <c r="AA1311" s="152"/>
      <c r="AB1311" s="152"/>
      <c r="AC1311" s="152"/>
      <c r="AD1311" s="152"/>
    </row>
    <row r="1312" spans="18:30" ht="15">
      <c r="R1312" s="152"/>
      <c r="S1312" s="152"/>
      <c r="T1312" s="152"/>
      <c r="U1312" s="152"/>
      <c r="V1312" s="152"/>
      <c r="W1312" s="152"/>
      <c r="X1312" s="152"/>
      <c r="Y1312" s="152"/>
      <c r="Z1312" s="152"/>
      <c r="AA1312" s="152"/>
      <c r="AB1312" s="152"/>
      <c r="AC1312" s="152"/>
      <c r="AD1312" s="152"/>
    </row>
    <row r="1313" spans="18:30" ht="15">
      <c r="R1313" s="152"/>
      <c r="S1313" s="152"/>
      <c r="T1313" s="152"/>
      <c r="U1313" s="152"/>
      <c r="V1313" s="152"/>
      <c r="W1313" s="152"/>
      <c r="X1313" s="152"/>
      <c r="Y1313" s="152"/>
      <c r="Z1313" s="152"/>
      <c r="AA1313" s="152"/>
      <c r="AB1313" s="152"/>
      <c r="AC1313" s="152"/>
      <c r="AD1313" s="152"/>
    </row>
    <row r="1314" spans="18:30" ht="15">
      <c r="R1314" s="152"/>
      <c r="S1314" s="152"/>
      <c r="T1314" s="152"/>
      <c r="U1314" s="152"/>
      <c r="V1314" s="152"/>
      <c r="W1314" s="152"/>
      <c r="X1314" s="152"/>
      <c r="Y1314" s="152"/>
      <c r="Z1314" s="152"/>
      <c r="AA1314" s="152"/>
      <c r="AB1314" s="152"/>
      <c r="AC1314" s="152"/>
      <c r="AD1314" s="152"/>
    </row>
    <row r="1315" spans="18:30" ht="15">
      <c r="R1315" s="152"/>
      <c r="S1315" s="152"/>
      <c r="T1315" s="152"/>
      <c r="U1315" s="152"/>
      <c r="V1315" s="152"/>
      <c r="W1315" s="152"/>
      <c r="X1315" s="152"/>
      <c r="Y1315" s="152"/>
      <c r="Z1315" s="152"/>
      <c r="AA1315" s="152"/>
      <c r="AB1315" s="152"/>
      <c r="AC1315" s="152"/>
      <c r="AD1315" s="152"/>
    </row>
    <row r="1316" spans="18:30" ht="15">
      <c r="R1316" s="152"/>
      <c r="S1316" s="152"/>
      <c r="T1316" s="152"/>
      <c r="U1316" s="152"/>
      <c r="V1316" s="152"/>
      <c r="W1316" s="152"/>
      <c r="X1316" s="152"/>
      <c r="Y1316" s="152"/>
      <c r="Z1316" s="152"/>
      <c r="AA1316" s="152"/>
      <c r="AB1316" s="152"/>
      <c r="AC1316" s="152"/>
      <c r="AD1316" s="152"/>
    </row>
    <row r="1317" spans="18:30" ht="15">
      <c r="R1317" s="152"/>
      <c r="S1317" s="152"/>
      <c r="T1317" s="152"/>
      <c r="U1317" s="152"/>
      <c r="V1317" s="152"/>
      <c r="W1317" s="152"/>
      <c r="X1317" s="152"/>
      <c r="Y1317" s="152"/>
      <c r="Z1317" s="152"/>
      <c r="AA1317" s="152"/>
      <c r="AB1317" s="152"/>
      <c r="AC1317" s="152"/>
      <c r="AD1317" s="152"/>
    </row>
    <row r="1318" spans="18:30" ht="15">
      <c r="R1318" s="152"/>
      <c r="S1318" s="152"/>
      <c r="T1318" s="152"/>
      <c r="U1318" s="152"/>
      <c r="V1318" s="152"/>
      <c r="W1318" s="152"/>
      <c r="X1318" s="152"/>
      <c r="Y1318" s="152"/>
      <c r="Z1318" s="152"/>
      <c r="AA1318" s="152"/>
      <c r="AB1318" s="152"/>
      <c r="AC1318" s="152"/>
      <c r="AD1318" s="152"/>
    </row>
    <row r="1319" spans="18:30" ht="15">
      <c r="R1319" s="152"/>
      <c r="S1319" s="152"/>
      <c r="T1319" s="152"/>
      <c r="U1319" s="152"/>
      <c r="V1319" s="152"/>
      <c r="W1319" s="152"/>
      <c r="X1319" s="152"/>
      <c r="Y1319" s="152"/>
      <c r="Z1319" s="152"/>
      <c r="AA1319" s="152"/>
      <c r="AB1319" s="152"/>
      <c r="AC1319" s="152"/>
      <c r="AD1319" s="152"/>
    </row>
    <row r="1320" spans="18:30" ht="15">
      <c r="R1320" s="152"/>
      <c r="S1320" s="152"/>
      <c r="T1320" s="152"/>
      <c r="U1320" s="152"/>
      <c r="V1320" s="152"/>
      <c r="W1320" s="152"/>
      <c r="X1320" s="152"/>
      <c r="Y1320" s="152"/>
      <c r="Z1320" s="152"/>
      <c r="AA1320" s="152"/>
      <c r="AB1320" s="152"/>
      <c r="AC1320" s="152"/>
      <c r="AD1320" s="152"/>
    </row>
    <row r="1321" spans="18:30" ht="15">
      <c r="R1321" s="152"/>
      <c r="S1321" s="152"/>
      <c r="T1321" s="152"/>
      <c r="U1321" s="152"/>
      <c r="V1321" s="152"/>
      <c r="W1321" s="152"/>
      <c r="X1321" s="152"/>
      <c r="Y1321" s="152"/>
      <c r="Z1321" s="152"/>
      <c r="AA1321" s="152"/>
      <c r="AB1321" s="152"/>
      <c r="AC1321" s="152"/>
      <c r="AD1321" s="152"/>
    </row>
    <row r="1322" spans="18:30" ht="15">
      <c r="R1322" s="152"/>
      <c r="S1322" s="152"/>
      <c r="T1322" s="152"/>
      <c r="U1322" s="152"/>
      <c r="V1322" s="152"/>
      <c r="W1322" s="152"/>
      <c r="X1322" s="152"/>
      <c r="Y1322" s="152"/>
      <c r="Z1322" s="152"/>
      <c r="AA1322" s="152"/>
      <c r="AB1322" s="152"/>
      <c r="AC1322" s="152"/>
      <c r="AD1322" s="152"/>
    </row>
    <row r="1323" spans="18:30" ht="15">
      <c r="R1323" s="152"/>
      <c r="S1323" s="152"/>
      <c r="T1323" s="152"/>
      <c r="U1323" s="152"/>
      <c r="V1323" s="152"/>
      <c r="W1323" s="152"/>
      <c r="X1323" s="152"/>
      <c r="Y1323" s="152"/>
      <c r="Z1323" s="152"/>
      <c r="AA1323" s="152"/>
      <c r="AB1323" s="152"/>
      <c r="AC1323" s="152"/>
      <c r="AD1323" s="152"/>
    </row>
    <row r="1324" spans="18:30" ht="15">
      <c r="R1324" s="152"/>
      <c r="S1324" s="152"/>
      <c r="T1324" s="152"/>
      <c r="U1324" s="152"/>
      <c r="V1324" s="152"/>
      <c r="W1324" s="152"/>
      <c r="X1324" s="152"/>
      <c r="Y1324" s="152"/>
      <c r="Z1324" s="152"/>
      <c r="AA1324" s="152"/>
      <c r="AB1324" s="152"/>
      <c r="AC1324" s="152"/>
      <c r="AD1324" s="152"/>
    </row>
    <row r="1325" spans="18:30" ht="15">
      <c r="R1325" s="152"/>
      <c r="S1325" s="152"/>
      <c r="T1325" s="152"/>
      <c r="U1325" s="152"/>
      <c r="V1325" s="152"/>
      <c r="W1325" s="152"/>
      <c r="X1325" s="152"/>
      <c r="Y1325" s="152"/>
      <c r="Z1325" s="152"/>
      <c r="AA1325" s="152"/>
      <c r="AB1325" s="152"/>
      <c r="AC1325" s="152"/>
      <c r="AD1325" s="152"/>
    </row>
    <row r="1326" spans="18:30" ht="15">
      <c r="R1326" s="152"/>
      <c r="S1326" s="152"/>
      <c r="T1326" s="152"/>
      <c r="U1326" s="152"/>
      <c r="V1326" s="152"/>
      <c r="W1326" s="152"/>
      <c r="X1326" s="152"/>
      <c r="Y1326" s="152"/>
      <c r="Z1326" s="152"/>
      <c r="AA1326" s="152"/>
      <c r="AB1326" s="152"/>
      <c r="AC1326" s="152"/>
      <c r="AD1326" s="152"/>
    </row>
    <row r="1327" spans="18:30" ht="15">
      <c r="R1327" s="152"/>
      <c r="S1327" s="152"/>
      <c r="T1327" s="152"/>
      <c r="U1327" s="152"/>
      <c r="V1327" s="152"/>
      <c r="W1327" s="152"/>
      <c r="X1327" s="152"/>
      <c r="Y1327" s="152"/>
      <c r="Z1327" s="152"/>
      <c r="AA1327" s="152"/>
      <c r="AB1327" s="152"/>
      <c r="AC1327" s="152"/>
      <c r="AD1327" s="152"/>
    </row>
    <row r="1328" spans="18:30" ht="15">
      <c r="R1328" s="152"/>
      <c r="S1328" s="152"/>
      <c r="T1328" s="152"/>
      <c r="U1328" s="152"/>
      <c r="V1328" s="152"/>
      <c r="W1328" s="152"/>
      <c r="X1328" s="152"/>
      <c r="Y1328" s="152"/>
      <c r="Z1328" s="152"/>
      <c r="AA1328" s="152"/>
      <c r="AB1328" s="152"/>
      <c r="AC1328" s="152"/>
      <c r="AD1328" s="152"/>
    </row>
    <row r="1329" spans="18:30" ht="15">
      <c r="R1329" s="152"/>
      <c r="S1329" s="152"/>
      <c r="T1329" s="152"/>
      <c r="U1329" s="152"/>
      <c r="V1329" s="152"/>
      <c r="W1329" s="152"/>
      <c r="X1329" s="152"/>
      <c r="Y1329" s="152"/>
      <c r="Z1329" s="152"/>
      <c r="AA1329" s="152"/>
      <c r="AB1329" s="152"/>
      <c r="AC1329" s="152"/>
      <c r="AD1329" s="152"/>
    </row>
    <row r="1330" spans="18:30" ht="15">
      <c r="R1330" s="152"/>
      <c r="S1330" s="152"/>
      <c r="T1330" s="152"/>
      <c r="U1330" s="152"/>
      <c r="V1330" s="152"/>
      <c r="W1330" s="152"/>
      <c r="X1330" s="152"/>
      <c r="Y1330" s="152"/>
      <c r="Z1330" s="152"/>
      <c r="AA1330" s="152"/>
      <c r="AB1330" s="152"/>
      <c r="AC1330" s="152"/>
      <c r="AD1330" s="152"/>
    </row>
    <row r="1331" spans="18:30" ht="15">
      <c r="R1331" s="152"/>
      <c r="S1331" s="152"/>
      <c r="T1331" s="152"/>
      <c r="U1331" s="152"/>
      <c r="V1331" s="152"/>
      <c r="W1331" s="152"/>
      <c r="X1331" s="152"/>
      <c r="Y1331" s="152"/>
      <c r="Z1331" s="152"/>
      <c r="AA1331" s="152"/>
      <c r="AB1331" s="152"/>
      <c r="AC1331" s="152"/>
      <c r="AD1331" s="152"/>
    </row>
    <row r="1332" spans="18:30" ht="15">
      <c r="R1332" s="152"/>
      <c r="S1332" s="152"/>
      <c r="T1332" s="152"/>
      <c r="U1332" s="152"/>
      <c r="V1332" s="152"/>
      <c r="W1332" s="152"/>
      <c r="X1332" s="152"/>
      <c r="Y1332" s="152"/>
      <c r="Z1332" s="152"/>
      <c r="AA1332" s="152"/>
      <c r="AB1332" s="152"/>
      <c r="AC1332" s="152"/>
      <c r="AD1332" s="152"/>
    </row>
    <row r="1333" spans="18:30" ht="15">
      <c r="R1333" s="152"/>
      <c r="S1333" s="152"/>
      <c r="T1333" s="152"/>
      <c r="U1333" s="152"/>
      <c r="V1333" s="152"/>
      <c r="W1333" s="152"/>
      <c r="X1333" s="152"/>
      <c r="Y1333" s="152"/>
      <c r="Z1333" s="152"/>
      <c r="AA1333" s="152"/>
      <c r="AB1333" s="152"/>
      <c r="AC1333" s="152"/>
      <c r="AD1333" s="152"/>
    </row>
    <row r="1334" spans="18:30" ht="15">
      <c r="R1334" s="152"/>
      <c r="S1334" s="152"/>
      <c r="T1334" s="152"/>
      <c r="U1334" s="152"/>
      <c r="V1334" s="152"/>
      <c r="W1334" s="152"/>
      <c r="X1334" s="152"/>
      <c r="Y1334" s="152"/>
      <c r="Z1334" s="152"/>
      <c r="AA1334" s="152"/>
      <c r="AB1334" s="152"/>
      <c r="AC1334" s="152"/>
      <c r="AD1334" s="152"/>
    </row>
    <row r="1335" spans="18:30" ht="15">
      <c r="R1335" s="152"/>
      <c r="S1335" s="152"/>
      <c r="T1335" s="152"/>
      <c r="U1335" s="152"/>
      <c r="V1335" s="152"/>
      <c r="W1335" s="152"/>
      <c r="X1335" s="152"/>
      <c r="Y1335" s="152"/>
      <c r="Z1335" s="152"/>
      <c r="AA1335" s="152"/>
      <c r="AB1335" s="152"/>
      <c r="AC1335" s="152"/>
      <c r="AD1335" s="152"/>
    </row>
    <row r="1336" spans="18:30" ht="15">
      <c r="R1336" s="152"/>
      <c r="S1336" s="152"/>
      <c r="T1336" s="152"/>
      <c r="U1336" s="152"/>
      <c r="V1336" s="152"/>
      <c r="W1336" s="152"/>
      <c r="X1336" s="152"/>
      <c r="Y1336" s="152"/>
      <c r="Z1336" s="152"/>
      <c r="AA1336" s="152"/>
      <c r="AB1336" s="152"/>
      <c r="AC1336" s="152"/>
      <c r="AD1336" s="152"/>
    </row>
    <row r="1337" spans="18:30" ht="15">
      <c r="R1337" s="152"/>
      <c r="S1337" s="152"/>
      <c r="T1337" s="152"/>
      <c r="U1337" s="152"/>
      <c r="V1337" s="152"/>
      <c r="W1337" s="152"/>
      <c r="X1337" s="152"/>
      <c r="Y1337" s="152"/>
      <c r="Z1337" s="152"/>
      <c r="AA1337" s="152"/>
      <c r="AB1337" s="152"/>
      <c r="AC1337" s="152"/>
      <c r="AD1337" s="152"/>
    </row>
    <row r="1338" spans="18:30" ht="15">
      <c r="R1338" s="152"/>
      <c r="S1338" s="152"/>
      <c r="T1338" s="152"/>
      <c r="U1338" s="152"/>
      <c r="V1338" s="152"/>
      <c r="W1338" s="152"/>
      <c r="X1338" s="152"/>
      <c r="Y1338" s="152"/>
      <c r="Z1338" s="152"/>
      <c r="AA1338" s="152"/>
      <c r="AB1338" s="152"/>
      <c r="AC1338" s="152"/>
      <c r="AD1338" s="152"/>
    </row>
    <row r="1339" spans="18:30" ht="15">
      <c r="R1339" s="152"/>
      <c r="S1339" s="152"/>
      <c r="T1339" s="152"/>
      <c r="U1339" s="152"/>
      <c r="V1339" s="152"/>
      <c r="W1339" s="152"/>
      <c r="X1339" s="152"/>
      <c r="Y1339" s="152"/>
      <c r="Z1339" s="152"/>
      <c r="AA1339" s="152"/>
      <c r="AB1339" s="152"/>
      <c r="AC1339" s="152"/>
      <c r="AD1339" s="152"/>
    </row>
    <row r="1340" spans="18:30" ht="15">
      <c r="R1340" s="152"/>
      <c r="S1340" s="152"/>
      <c r="T1340" s="152"/>
      <c r="U1340" s="152"/>
      <c r="V1340" s="152"/>
      <c r="W1340" s="152"/>
      <c r="X1340" s="152"/>
      <c r="Y1340" s="152"/>
      <c r="Z1340" s="152"/>
      <c r="AA1340" s="152"/>
      <c r="AB1340" s="152"/>
      <c r="AC1340" s="152"/>
      <c r="AD1340" s="152"/>
    </row>
    <row r="1341" spans="18:30" ht="15">
      <c r="R1341" s="152"/>
      <c r="S1341" s="152"/>
      <c r="T1341" s="152"/>
      <c r="U1341" s="152"/>
      <c r="V1341" s="152"/>
      <c r="W1341" s="152"/>
      <c r="X1341" s="152"/>
      <c r="Y1341" s="152"/>
      <c r="Z1341" s="152"/>
      <c r="AA1341" s="152"/>
      <c r="AB1341" s="152"/>
      <c r="AC1341" s="152"/>
      <c r="AD1341" s="152"/>
    </row>
    <row r="1342" spans="18:30" ht="15">
      <c r="R1342" s="152"/>
      <c r="S1342" s="152"/>
      <c r="T1342" s="152"/>
      <c r="U1342" s="152"/>
      <c r="V1342" s="152"/>
      <c r="W1342" s="152"/>
      <c r="X1342" s="152"/>
      <c r="Y1342" s="152"/>
      <c r="Z1342" s="152"/>
      <c r="AA1342" s="152"/>
      <c r="AB1342" s="152"/>
      <c r="AC1342" s="152"/>
      <c r="AD1342" s="152"/>
    </row>
    <row r="1343" spans="18:30" ht="15">
      <c r="R1343" s="152"/>
      <c r="S1343" s="152"/>
      <c r="T1343" s="152"/>
      <c r="U1343" s="152"/>
      <c r="V1343" s="152"/>
      <c r="W1343" s="152"/>
      <c r="X1343" s="152"/>
      <c r="Y1343" s="152"/>
      <c r="Z1343" s="152"/>
      <c r="AA1343" s="152"/>
      <c r="AB1343" s="152"/>
      <c r="AC1343" s="152"/>
      <c r="AD1343" s="152"/>
    </row>
    <row r="1344" spans="18:30" ht="15">
      <c r="R1344" s="152"/>
      <c r="S1344" s="152"/>
      <c r="T1344" s="152"/>
      <c r="U1344" s="152"/>
      <c r="V1344" s="152"/>
      <c r="W1344" s="152"/>
      <c r="X1344" s="152"/>
      <c r="Y1344" s="152"/>
      <c r="Z1344" s="152"/>
      <c r="AA1344" s="152"/>
      <c r="AB1344" s="152"/>
      <c r="AC1344" s="152"/>
      <c r="AD1344" s="152"/>
    </row>
    <row r="1345" spans="18:30" ht="15">
      <c r="R1345" s="152"/>
      <c r="S1345" s="152"/>
      <c r="T1345" s="152"/>
      <c r="U1345" s="152"/>
      <c r="V1345" s="152"/>
      <c r="W1345" s="152"/>
      <c r="X1345" s="152"/>
      <c r="Y1345" s="152"/>
      <c r="Z1345" s="152"/>
      <c r="AA1345" s="152"/>
      <c r="AB1345" s="152"/>
      <c r="AC1345" s="152"/>
      <c r="AD1345" s="152"/>
    </row>
    <row r="1346" spans="18:30" ht="15">
      <c r="R1346" s="152"/>
      <c r="S1346" s="152"/>
      <c r="T1346" s="152"/>
      <c r="U1346" s="152"/>
      <c r="V1346" s="152"/>
      <c r="W1346" s="152"/>
      <c r="X1346" s="152"/>
      <c r="Y1346" s="152"/>
      <c r="Z1346" s="152"/>
      <c r="AA1346" s="152"/>
      <c r="AB1346" s="152"/>
      <c r="AC1346" s="152"/>
      <c r="AD1346" s="152"/>
    </row>
    <row r="1347" spans="18:30" ht="15">
      <c r="R1347" s="152"/>
      <c r="S1347" s="152"/>
      <c r="T1347" s="152"/>
      <c r="U1347" s="152"/>
      <c r="V1347" s="152"/>
      <c r="W1347" s="152"/>
      <c r="X1347" s="152"/>
      <c r="Y1347" s="152"/>
      <c r="Z1347" s="152"/>
      <c r="AA1347" s="152"/>
      <c r="AB1347" s="152"/>
      <c r="AC1347" s="152"/>
      <c r="AD1347" s="152"/>
    </row>
    <row r="1348" spans="18:30" ht="15">
      <c r="R1348" s="152"/>
      <c r="S1348" s="152"/>
      <c r="T1348" s="152"/>
      <c r="U1348" s="152"/>
      <c r="V1348" s="152"/>
      <c r="W1348" s="152"/>
      <c r="X1348" s="152"/>
      <c r="Y1348" s="152"/>
      <c r="Z1348" s="152"/>
      <c r="AA1348" s="152"/>
      <c r="AB1348" s="152"/>
      <c r="AC1348" s="152"/>
      <c r="AD1348" s="152"/>
    </row>
    <row r="1349" spans="18:30" ht="15">
      <c r="R1349" s="152"/>
      <c r="S1349" s="152"/>
      <c r="T1349" s="152"/>
      <c r="U1349" s="152"/>
      <c r="V1349" s="152"/>
      <c r="W1349" s="152"/>
      <c r="X1349" s="152"/>
      <c r="Y1349" s="152"/>
      <c r="Z1349" s="152"/>
      <c r="AA1349" s="152"/>
      <c r="AB1349" s="152"/>
      <c r="AC1349" s="152"/>
      <c r="AD1349" s="152"/>
    </row>
    <row r="1350" spans="18:30" ht="15">
      <c r="R1350" s="152"/>
      <c r="S1350" s="152"/>
      <c r="T1350" s="152"/>
      <c r="U1350" s="152"/>
      <c r="V1350" s="152"/>
      <c r="W1350" s="152"/>
      <c r="X1350" s="152"/>
      <c r="Y1350" s="152"/>
      <c r="Z1350" s="152"/>
      <c r="AA1350" s="152"/>
      <c r="AB1350" s="152"/>
      <c r="AC1350" s="152"/>
      <c r="AD1350" s="152"/>
    </row>
    <row r="1351" spans="18:30" ht="15">
      <c r="R1351" s="152"/>
      <c r="S1351" s="152"/>
      <c r="T1351" s="152"/>
      <c r="U1351" s="152"/>
      <c r="V1351" s="152"/>
      <c r="W1351" s="152"/>
      <c r="X1351" s="152"/>
      <c r="Y1351" s="152"/>
      <c r="Z1351" s="152"/>
      <c r="AA1351" s="152"/>
      <c r="AB1351" s="152"/>
      <c r="AC1351" s="152"/>
      <c r="AD1351" s="152"/>
    </row>
    <row r="1352" spans="18:30" ht="15">
      <c r="R1352" s="152"/>
      <c r="S1352" s="152"/>
      <c r="T1352" s="152"/>
      <c r="U1352" s="152"/>
      <c r="V1352" s="152"/>
      <c r="W1352" s="152"/>
      <c r="X1352" s="152"/>
      <c r="Y1352" s="152"/>
      <c r="Z1352" s="152"/>
      <c r="AA1352" s="152"/>
      <c r="AB1352" s="152"/>
      <c r="AC1352" s="152"/>
      <c r="AD1352" s="152"/>
    </row>
    <row r="1353" spans="18:30" ht="15">
      <c r="R1353" s="152"/>
      <c r="S1353" s="152"/>
      <c r="T1353" s="152"/>
      <c r="U1353" s="152"/>
      <c r="V1353" s="152"/>
      <c r="W1353" s="152"/>
      <c r="X1353" s="152"/>
      <c r="Y1353" s="152"/>
      <c r="Z1353" s="152"/>
      <c r="AA1353" s="152"/>
      <c r="AB1353" s="152"/>
      <c r="AC1353" s="152"/>
      <c r="AD1353" s="152"/>
    </row>
    <row r="1354" spans="18:30" ht="15">
      <c r="R1354" s="152"/>
      <c r="S1354" s="152"/>
      <c r="T1354" s="152"/>
      <c r="U1354" s="152"/>
      <c r="V1354" s="152"/>
      <c r="W1354" s="152"/>
      <c r="X1354" s="152"/>
      <c r="Y1354" s="152"/>
      <c r="Z1354" s="152"/>
      <c r="AA1354" s="152"/>
      <c r="AB1354" s="152"/>
      <c r="AC1354" s="152"/>
      <c r="AD1354" s="152"/>
    </row>
    <row r="1355" spans="18:30" ht="15">
      <c r="R1355" s="152"/>
      <c r="S1355" s="152"/>
      <c r="T1355" s="152"/>
      <c r="U1355" s="152"/>
      <c r="V1355" s="152"/>
      <c r="W1355" s="152"/>
      <c r="X1355" s="152"/>
      <c r="Y1355" s="152"/>
      <c r="Z1355" s="152"/>
      <c r="AA1355" s="152"/>
      <c r="AB1355" s="152"/>
      <c r="AC1355" s="152"/>
      <c r="AD1355" s="152"/>
    </row>
    <row r="1356" spans="18:30" ht="15">
      <c r="R1356" s="152"/>
      <c r="S1356" s="152"/>
      <c r="T1356" s="152"/>
      <c r="U1356" s="152"/>
      <c r="V1356" s="152"/>
      <c r="W1356" s="152"/>
      <c r="X1356" s="152"/>
      <c r="Y1356" s="152"/>
      <c r="Z1356" s="152"/>
      <c r="AA1356" s="152"/>
      <c r="AB1356" s="152"/>
      <c r="AC1356" s="152"/>
      <c r="AD1356" s="152"/>
    </row>
    <row r="1357" spans="18:30" ht="15">
      <c r="R1357" s="152"/>
      <c r="S1357" s="152"/>
      <c r="T1357" s="152"/>
      <c r="U1357" s="152"/>
      <c r="V1357" s="152"/>
      <c r="W1357" s="152"/>
      <c r="X1357" s="152"/>
      <c r="Y1357" s="152"/>
      <c r="Z1357" s="152"/>
      <c r="AA1357" s="152"/>
      <c r="AB1357" s="152"/>
      <c r="AC1357" s="152"/>
      <c r="AD1357" s="152"/>
    </row>
    <row r="1358" spans="18:30" ht="15">
      <c r="R1358" s="152"/>
      <c r="S1358" s="152"/>
      <c r="T1358" s="152"/>
      <c r="U1358" s="152"/>
      <c r="V1358" s="152"/>
      <c r="W1358" s="152"/>
      <c r="X1358" s="152"/>
      <c r="Y1358" s="152"/>
      <c r="Z1358" s="152"/>
      <c r="AA1358" s="152"/>
      <c r="AB1358" s="152"/>
      <c r="AC1358" s="152"/>
      <c r="AD1358" s="152"/>
    </row>
    <row r="1359" spans="18:30" ht="15">
      <c r="R1359" s="152"/>
      <c r="S1359" s="152"/>
      <c r="T1359" s="152"/>
      <c r="U1359" s="152"/>
      <c r="V1359" s="152"/>
      <c r="W1359" s="152"/>
      <c r="X1359" s="152"/>
      <c r="Y1359" s="152"/>
      <c r="Z1359" s="152"/>
      <c r="AA1359" s="152"/>
      <c r="AB1359" s="152"/>
      <c r="AC1359" s="152"/>
      <c r="AD1359" s="152"/>
    </row>
    <row r="1360" spans="18:30" ht="15">
      <c r="R1360" s="152"/>
      <c r="S1360" s="152"/>
      <c r="T1360" s="152"/>
      <c r="U1360" s="152"/>
      <c r="V1360" s="152"/>
      <c r="W1360" s="152"/>
      <c r="X1360" s="152"/>
      <c r="Y1360" s="152"/>
      <c r="Z1360" s="152"/>
      <c r="AA1360" s="152"/>
      <c r="AB1360" s="152"/>
      <c r="AC1360" s="152"/>
      <c r="AD1360" s="152"/>
    </row>
    <row r="1361" spans="18:30" ht="15">
      <c r="R1361" s="152"/>
      <c r="S1361" s="152"/>
      <c r="T1361" s="152"/>
      <c r="U1361" s="152"/>
      <c r="V1361" s="152"/>
      <c r="W1361" s="152"/>
      <c r="X1361" s="152"/>
      <c r="Y1361" s="152"/>
      <c r="Z1361" s="152"/>
      <c r="AA1361" s="152"/>
      <c r="AB1361" s="152"/>
      <c r="AC1361" s="152"/>
      <c r="AD1361" s="152"/>
    </row>
    <row r="1362" spans="18:30" ht="15">
      <c r="R1362" s="152"/>
      <c r="S1362" s="152"/>
      <c r="T1362" s="152"/>
      <c r="U1362" s="152"/>
      <c r="V1362" s="152"/>
      <c r="W1362" s="152"/>
      <c r="X1362" s="152"/>
      <c r="Y1362" s="152"/>
      <c r="Z1362" s="152"/>
      <c r="AA1362" s="152"/>
      <c r="AB1362" s="152"/>
      <c r="AC1362" s="152"/>
      <c r="AD1362" s="152"/>
    </row>
    <row r="1363" spans="18:30" ht="15">
      <c r="R1363" s="152"/>
      <c r="S1363" s="152"/>
      <c r="T1363" s="152"/>
      <c r="U1363" s="152"/>
      <c r="V1363" s="152"/>
      <c r="W1363" s="152"/>
      <c r="X1363" s="152"/>
      <c r="Y1363" s="152"/>
      <c r="Z1363" s="152"/>
      <c r="AA1363" s="152"/>
      <c r="AB1363" s="152"/>
      <c r="AC1363" s="152"/>
      <c r="AD1363" s="152"/>
    </row>
    <row r="1364" spans="18:30" ht="15">
      <c r="R1364" s="152"/>
      <c r="S1364" s="152"/>
      <c r="T1364" s="152"/>
      <c r="U1364" s="152"/>
      <c r="V1364" s="152"/>
      <c r="W1364" s="152"/>
      <c r="X1364" s="152"/>
      <c r="Y1364" s="152"/>
      <c r="Z1364" s="152"/>
      <c r="AA1364" s="152"/>
      <c r="AB1364" s="152"/>
      <c r="AC1364" s="152"/>
      <c r="AD1364" s="152"/>
    </row>
    <row r="1365" spans="18:30" ht="15">
      <c r="R1365" s="152"/>
      <c r="S1365" s="152"/>
      <c r="T1365" s="152"/>
      <c r="U1365" s="152"/>
      <c r="V1365" s="152"/>
      <c r="W1365" s="152"/>
      <c r="X1365" s="152"/>
      <c r="Y1365" s="152"/>
      <c r="Z1365" s="152"/>
      <c r="AA1365" s="152"/>
      <c r="AB1365" s="152"/>
      <c r="AC1365" s="152"/>
      <c r="AD1365" s="152"/>
    </row>
    <row r="1366" spans="18:30" ht="15">
      <c r="R1366" s="152"/>
      <c r="S1366" s="152"/>
      <c r="T1366" s="152"/>
      <c r="U1366" s="152"/>
      <c r="V1366" s="152"/>
      <c r="W1366" s="152"/>
      <c r="X1366" s="152"/>
      <c r="Y1366" s="152"/>
      <c r="Z1366" s="152"/>
      <c r="AA1366" s="152"/>
      <c r="AB1366" s="152"/>
      <c r="AC1366" s="152"/>
      <c r="AD1366" s="152"/>
    </row>
    <row r="1367" spans="18:30" ht="15">
      <c r="R1367" s="152"/>
      <c r="S1367" s="152"/>
      <c r="T1367" s="152"/>
      <c r="U1367" s="152"/>
      <c r="V1367" s="152"/>
      <c r="W1367" s="152"/>
      <c r="X1367" s="152"/>
      <c r="Y1367" s="152"/>
      <c r="Z1367" s="152"/>
      <c r="AA1367" s="152"/>
      <c r="AB1367" s="152"/>
      <c r="AC1367" s="152"/>
      <c r="AD1367" s="152"/>
    </row>
    <row r="1368" spans="18:30" ht="15">
      <c r="R1368" s="152"/>
      <c r="S1368" s="152"/>
      <c r="T1368" s="152"/>
      <c r="U1368" s="152"/>
      <c r="V1368" s="152"/>
      <c r="W1368" s="152"/>
      <c r="X1368" s="152"/>
      <c r="Y1368" s="152"/>
      <c r="Z1368" s="152"/>
      <c r="AA1368" s="152"/>
      <c r="AB1368" s="152"/>
      <c r="AC1368" s="152"/>
      <c r="AD1368" s="152"/>
    </row>
    <row r="1369" spans="18:30" ht="15">
      <c r="R1369" s="152"/>
      <c r="S1369" s="152"/>
      <c r="T1369" s="152"/>
      <c r="U1369" s="152"/>
      <c r="V1369" s="152"/>
      <c r="W1369" s="152"/>
      <c r="X1369" s="152"/>
      <c r="Y1369" s="152"/>
      <c r="Z1369" s="152"/>
      <c r="AA1369" s="152"/>
      <c r="AB1369" s="152"/>
      <c r="AC1369" s="152"/>
      <c r="AD1369" s="152"/>
    </row>
    <row r="1370" spans="18:30" ht="15">
      <c r="R1370" s="152"/>
      <c r="S1370" s="152"/>
      <c r="T1370" s="152"/>
      <c r="U1370" s="152"/>
      <c r="V1370" s="152"/>
      <c r="W1370" s="152"/>
      <c r="X1370" s="152"/>
      <c r="Y1370" s="152"/>
      <c r="Z1370" s="152"/>
      <c r="AA1370" s="152"/>
      <c r="AB1370" s="152"/>
      <c r="AC1370" s="152"/>
      <c r="AD1370" s="152"/>
    </row>
    <row r="1371" spans="18:30" ht="15">
      <c r="R1371" s="152"/>
      <c r="S1371" s="152"/>
      <c r="T1371" s="152"/>
      <c r="U1371" s="152"/>
      <c r="V1371" s="152"/>
      <c r="W1371" s="152"/>
      <c r="X1371" s="152"/>
      <c r="Y1371" s="152"/>
      <c r="Z1371" s="152"/>
      <c r="AA1371" s="152"/>
      <c r="AB1371" s="152"/>
      <c r="AC1371" s="152"/>
      <c r="AD1371" s="152"/>
    </row>
    <row r="1372" spans="18:30" ht="15">
      <c r="R1372" s="152"/>
      <c r="S1372" s="152"/>
      <c r="T1372" s="152"/>
      <c r="U1372" s="152"/>
      <c r="V1372" s="152"/>
      <c r="W1372" s="152"/>
      <c r="X1372" s="152"/>
      <c r="Y1372" s="152"/>
      <c r="Z1372" s="152"/>
      <c r="AA1372" s="152"/>
      <c r="AB1372" s="152"/>
      <c r="AC1372" s="152"/>
      <c r="AD1372" s="152"/>
    </row>
    <row r="1373" spans="18:30" ht="15">
      <c r="R1373" s="152"/>
      <c r="S1373" s="152"/>
      <c r="T1373" s="152"/>
      <c r="U1373" s="152"/>
      <c r="V1373" s="152"/>
      <c r="W1373" s="152"/>
      <c r="X1373" s="152"/>
      <c r="Y1373" s="152"/>
      <c r="Z1373" s="152"/>
      <c r="AA1373" s="152"/>
      <c r="AB1373" s="152"/>
      <c r="AC1373" s="152"/>
      <c r="AD1373" s="152"/>
    </row>
    <row r="1374" spans="18:30" ht="15">
      <c r="R1374" s="152"/>
      <c r="S1374" s="152"/>
      <c r="T1374" s="152"/>
      <c r="U1374" s="152"/>
      <c r="V1374" s="152"/>
      <c r="W1374" s="152"/>
      <c r="X1374" s="152"/>
      <c r="Y1374" s="152"/>
      <c r="Z1374" s="152"/>
      <c r="AA1374" s="152"/>
      <c r="AB1374" s="152"/>
      <c r="AC1374" s="152"/>
      <c r="AD1374" s="152"/>
    </row>
    <row r="1375" spans="18:30" ht="15">
      <c r="R1375" s="152"/>
      <c r="S1375" s="152"/>
      <c r="T1375" s="152"/>
      <c r="U1375" s="152"/>
      <c r="V1375" s="152"/>
      <c r="W1375" s="152"/>
      <c r="X1375" s="152"/>
      <c r="Y1375" s="152"/>
      <c r="Z1375" s="152"/>
      <c r="AA1375" s="152"/>
      <c r="AB1375" s="152"/>
      <c r="AC1375" s="152"/>
      <c r="AD1375" s="152"/>
    </row>
    <row r="1376" spans="18:30" ht="15">
      <c r="R1376" s="152"/>
      <c r="S1376" s="152"/>
      <c r="T1376" s="152"/>
      <c r="U1376" s="152"/>
      <c r="V1376" s="152"/>
      <c r="W1376" s="152"/>
      <c r="X1376" s="152"/>
      <c r="Y1376" s="152"/>
      <c r="Z1376" s="152"/>
      <c r="AA1376" s="152"/>
      <c r="AB1376" s="152"/>
      <c r="AC1376" s="152"/>
      <c r="AD1376" s="152"/>
    </row>
    <row r="1377" spans="18:30" ht="15">
      <c r="R1377" s="152"/>
      <c r="S1377" s="152"/>
      <c r="T1377" s="152"/>
      <c r="U1377" s="152"/>
      <c r="V1377" s="152"/>
      <c r="W1377" s="152"/>
      <c r="X1377" s="152"/>
      <c r="Y1377" s="152"/>
      <c r="Z1377" s="152"/>
      <c r="AA1377" s="152"/>
      <c r="AB1377" s="152"/>
      <c r="AC1377" s="152"/>
      <c r="AD1377" s="152"/>
    </row>
    <row r="1378" spans="18:30" ht="15">
      <c r="R1378" s="152"/>
      <c r="S1378" s="152"/>
      <c r="T1378" s="152"/>
      <c r="U1378" s="152"/>
      <c r="V1378" s="152"/>
      <c r="W1378" s="152"/>
      <c r="X1378" s="152"/>
      <c r="Y1378" s="152"/>
      <c r="Z1378" s="152"/>
      <c r="AA1378" s="152"/>
      <c r="AB1378" s="152"/>
      <c r="AC1378" s="152"/>
      <c r="AD1378" s="152"/>
    </row>
    <row r="1379" spans="18:30" ht="15">
      <c r="R1379" s="152"/>
      <c r="S1379" s="152"/>
      <c r="T1379" s="152"/>
      <c r="U1379" s="152"/>
      <c r="V1379" s="152"/>
      <c r="W1379" s="152"/>
      <c r="X1379" s="152"/>
      <c r="Y1379" s="152"/>
      <c r="Z1379" s="152"/>
      <c r="AA1379" s="152"/>
      <c r="AB1379" s="152"/>
      <c r="AC1379" s="152"/>
      <c r="AD1379" s="152"/>
    </row>
    <row r="1380" spans="18:30" ht="15">
      <c r="R1380" s="152"/>
      <c r="S1380" s="152"/>
      <c r="T1380" s="152"/>
      <c r="U1380" s="152"/>
      <c r="V1380" s="152"/>
      <c r="W1380" s="152"/>
      <c r="X1380" s="152"/>
      <c r="Y1380" s="152"/>
      <c r="Z1380" s="152"/>
      <c r="AA1380" s="152"/>
      <c r="AB1380" s="152"/>
      <c r="AC1380" s="152"/>
      <c r="AD1380" s="152"/>
    </row>
    <row r="1381" spans="18:30" ht="15">
      <c r="R1381" s="152"/>
      <c r="S1381" s="152"/>
      <c r="T1381" s="152"/>
      <c r="U1381" s="152"/>
      <c r="V1381" s="152"/>
      <c r="W1381" s="152"/>
      <c r="X1381" s="152"/>
      <c r="Y1381" s="152"/>
      <c r="Z1381" s="152"/>
      <c r="AA1381" s="152"/>
      <c r="AB1381" s="152"/>
      <c r="AC1381" s="152"/>
      <c r="AD1381" s="152"/>
    </row>
    <row r="1382" spans="18:30" ht="15">
      <c r="R1382" s="152"/>
      <c r="S1382" s="152"/>
      <c r="T1382" s="152"/>
      <c r="U1382" s="152"/>
      <c r="V1382" s="152"/>
      <c r="W1382" s="152"/>
      <c r="X1382" s="152"/>
      <c r="Y1382" s="152"/>
      <c r="Z1382" s="152"/>
      <c r="AA1382" s="152"/>
      <c r="AB1382" s="152"/>
      <c r="AC1382" s="152"/>
      <c r="AD1382" s="152"/>
    </row>
    <row r="1383" spans="18:30" ht="15">
      <c r="R1383" s="152"/>
      <c r="S1383" s="152"/>
      <c r="T1383" s="152"/>
      <c r="U1383" s="152"/>
      <c r="V1383" s="152"/>
      <c r="W1383" s="152"/>
      <c r="X1383" s="152"/>
      <c r="Y1383" s="152"/>
      <c r="Z1383" s="152"/>
      <c r="AA1383" s="152"/>
      <c r="AB1383" s="152"/>
      <c r="AC1383" s="152"/>
      <c r="AD1383" s="152"/>
    </row>
    <row r="1384" spans="18:30" ht="15">
      <c r="R1384" s="152"/>
      <c r="S1384" s="152"/>
      <c r="T1384" s="152"/>
      <c r="U1384" s="152"/>
      <c r="V1384" s="152"/>
      <c r="W1384" s="152"/>
      <c r="X1384" s="152"/>
      <c r="Y1384" s="152"/>
      <c r="Z1384" s="152"/>
      <c r="AA1384" s="152"/>
      <c r="AB1384" s="152"/>
      <c r="AC1384" s="152"/>
      <c r="AD1384" s="152"/>
    </row>
    <row r="1385" spans="18:30" ht="15">
      <c r="R1385" s="152"/>
      <c r="S1385" s="152"/>
      <c r="T1385" s="152"/>
      <c r="U1385" s="152"/>
      <c r="V1385" s="152"/>
      <c r="W1385" s="152"/>
      <c r="X1385" s="152"/>
      <c r="Y1385" s="152"/>
      <c r="Z1385" s="152"/>
      <c r="AA1385" s="152"/>
      <c r="AB1385" s="152"/>
      <c r="AC1385" s="152"/>
      <c r="AD1385" s="152"/>
    </row>
    <row r="1386" spans="18:30" ht="15">
      <c r="R1386" s="152"/>
      <c r="S1386" s="152"/>
      <c r="T1386" s="152"/>
      <c r="U1386" s="152"/>
      <c r="V1386" s="152"/>
      <c r="W1386" s="152"/>
      <c r="X1386" s="152"/>
      <c r="Y1386" s="152"/>
      <c r="Z1386" s="152"/>
      <c r="AA1386" s="152"/>
      <c r="AB1386" s="152"/>
      <c r="AC1386" s="152"/>
      <c r="AD1386" s="152"/>
    </row>
    <row r="1387" spans="18:30" ht="15">
      <c r="R1387" s="152"/>
      <c r="S1387" s="152"/>
      <c r="T1387" s="152"/>
      <c r="U1387" s="152"/>
      <c r="V1387" s="152"/>
      <c r="W1387" s="152"/>
      <c r="X1387" s="152"/>
      <c r="Y1387" s="152"/>
      <c r="Z1387" s="152"/>
      <c r="AA1387" s="152"/>
      <c r="AB1387" s="152"/>
      <c r="AC1387" s="152"/>
      <c r="AD1387" s="152"/>
    </row>
    <row r="1388" spans="18:30" ht="15">
      <c r="R1388" s="152"/>
      <c r="S1388" s="152"/>
      <c r="T1388" s="152"/>
      <c r="U1388" s="152"/>
      <c r="V1388" s="152"/>
      <c r="W1388" s="152"/>
      <c r="X1388" s="152"/>
      <c r="Y1388" s="152"/>
      <c r="Z1388" s="152"/>
      <c r="AA1388" s="152"/>
      <c r="AB1388" s="152"/>
      <c r="AC1388" s="152"/>
      <c r="AD1388" s="152"/>
    </row>
    <row r="1389" spans="18:30" ht="15">
      <c r="R1389" s="152"/>
      <c r="S1389" s="152"/>
      <c r="T1389" s="152"/>
      <c r="U1389" s="152"/>
      <c r="V1389" s="152"/>
      <c r="W1389" s="152"/>
      <c r="X1389" s="152"/>
      <c r="Y1389" s="152"/>
      <c r="Z1389" s="152"/>
      <c r="AA1389" s="152"/>
      <c r="AB1389" s="152"/>
      <c r="AC1389" s="152"/>
      <c r="AD1389" s="152"/>
    </row>
    <row r="1390" spans="18:30" ht="15">
      <c r="R1390" s="152"/>
      <c r="S1390" s="152"/>
      <c r="T1390" s="152"/>
      <c r="U1390" s="152"/>
      <c r="V1390" s="152"/>
      <c r="W1390" s="152"/>
      <c r="X1390" s="152"/>
      <c r="Y1390" s="152"/>
      <c r="Z1390" s="152"/>
      <c r="AA1390" s="152"/>
      <c r="AB1390" s="152"/>
      <c r="AC1390" s="152"/>
      <c r="AD1390" s="152"/>
    </row>
    <row r="1391" spans="18:30" ht="15">
      <c r="R1391" s="152"/>
      <c r="S1391" s="152"/>
      <c r="T1391" s="152"/>
      <c r="U1391" s="152"/>
      <c r="V1391" s="152"/>
      <c r="W1391" s="152"/>
      <c r="X1391" s="152"/>
      <c r="Y1391" s="152"/>
      <c r="Z1391" s="152"/>
      <c r="AA1391" s="152"/>
      <c r="AB1391" s="152"/>
      <c r="AC1391" s="152"/>
      <c r="AD1391" s="152"/>
    </row>
    <row r="1392" spans="18:30" ht="15">
      <c r="R1392" s="152"/>
      <c r="S1392" s="152"/>
      <c r="T1392" s="152"/>
      <c r="U1392" s="152"/>
      <c r="V1392" s="152"/>
      <c r="W1392" s="152"/>
      <c r="X1392" s="152"/>
      <c r="Y1392" s="152"/>
      <c r="Z1392" s="152"/>
      <c r="AA1392" s="152"/>
      <c r="AB1392" s="152"/>
      <c r="AC1392" s="152"/>
      <c r="AD1392" s="152"/>
    </row>
    <row r="1393" spans="18:30" ht="15">
      <c r="R1393" s="152"/>
      <c r="S1393" s="152"/>
      <c r="T1393" s="152"/>
      <c r="U1393" s="152"/>
      <c r="V1393" s="152"/>
      <c r="W1393" s="152"/>
      <c r="X1393" s="152"/>
      <c r="Y1393" s="152"/>
      <c r="Z1393" s="152"/>
      <c r="AA1393" s="152"/>
      <c r="AB1393" s="152"/>
      <c r="AC1393" s="152"/>
      <c r="AD1393" s="152"/>
    </row>
    <row r="1394" spans="18:30" ht="15">
      <c r="R1394" s="152"/>
      <c r="S1394" s="152"/>
      <c r="T1394" s="152"/>
      <c r="U1394" s="152"/>
      <c r="V1394" s="152"/>
      <c r="W1394" s="152"/>
      <c r="X1394" s="152"/>
      <c r="Y1394" s="152"/>
      <c r="Z1394" s="152"/>
      <c r="AA1394" s="152"/>
      <c r="AB1394" s="152"/>
      <c r="AC1394" s="152"/>
      <c r="AD1394" s="152"/>
    </row>
    <row r="1395" spans="18:30" ht="15">
      <c r="R1395" s="152"/>
      <c r="S1395" s="152"/>
      <c r="T1395" s="152"/>
      <c r="U1395" s="152"/>
      <c r="V1395" s="152"/>
      <c r="W1395" s="152"/>
      <c r="X1395" s="152"/>
      <c r="Y1395" s="152"/>
      <c r="Z1395" s="152"/>
      <c r="AA1395" s="152"/>
      <c r="AB1395" s="152"/>
      <c r="AC1395" s="152"/>
      <c r="AD1395" s="152"/>
    </row>
    <row r="1396" spans="18:30" ht="15">
      <c r="R1396" s="152"/>
      <c r="S1396" s="152"/>
      <c r="T1396" s="152"/>
      <c r="U1396" s="152"/>
      <c r="V1396" s="152"/>
      <c r="W1396" s="152"/>
      <c r="X1396" s="152"/>
      <c r="Y1396" s="152"/>
      <c r="Z1396" s="152"/>
      <c r="AA1396" s="152"/>
      <c r="AB1396" s="152"/>
      <c r="AC1396" s="152"/>
      <c r="AD1396" s="152"/>
    </row>
    <row r="1397" spans="18:30" ht="15">
      <c r="R1397" s="152"/>
      <c r="S1397" s="152"/>
      <c r="T1397" s="152"/>
      <c r="U1397" s="152"/>
      <c r="V1397" s="152"/>
      <c r="W1397" s="152"/>
      <c r="X1397" s="152"/>
      <c r="Y1397" s="152"/>
      <c r="Z1397" s="152"/>
      <c r="AA1397" s="152"/>
      <c r="AB1397" s="152"/>
      <c r="AC1397" s="152"/>
      <c r="AD1397" s="152"/>
    </row>
    <row r="1398" spans="18:30" ht="15">
      <c r="R1398" s="152"/>
      <c r="S1398" s="152"/>
      <c r="T1398" s="152"/>
      <c r="U1398" s="152"/>
      <c r="V1398" s="152"/>
      <c r="W1398" s="152"/>
      <c r="X1398" s="152"/>
      <c r="Y1398" s="152"/>
      <c r="Z1398" s="152"/>
      <c r="AA1398" s="152"/>
      <c r="AB1398" s="152"/>
      <c r="AC1398" s="152"/>
      <c r="AD1398" s="152"/>
    </row>
    <row r="1399" spans="18:30" ht="15">
      <c r="R1399" s="152"/>
      <c r="S1399" s="152"/>
      <c r="T1399" s="152"/>
      <c r="U1399" s="152"/>
      <c r="V1399" s="152"/>
      <c r="W1399" s="152"/>
      <c r="X1399" s="152"/>
      <c r="Y1399" s="152"/>
      <c r="Z1399" s="152"/>
      <c r="AA1399" s="152"/>
      <c r="AB1399" s="152"/>
      <c r="AC1399" s="152"/>
      <c r="AD1399" s="152"/>
    </row>
    <row r="1400" spans="18:30" ht="15">
      <c r="R1400" s="152"/>
      <c r="S1400" s="152"/>
      <c r="T1400" s="152"/>
      <c r="U1400" s="152"/>
      <c r="V1400" s="152"/>
      <c r="W1400" s="152"/>
      <c r="X1400" s="152"/>
      <c r="Y1400" s="152"/>
      <c r="Z1400" s="152"/>
      <c r="AA1400" s="152"/>
      <c r="AB1400" s="152"/>
      <c r="AC1400" s="152"/>
      <c r="AD1400" s="152"/>
    </row>
    <row r="1401" spans="18:30" ht="15">
      <c r="R1401" s="152"/>
      <c r="S1401" s="152"/>
      <c r="T1401" s="152"/>
      <c r="U1401" s="152"/>
      <c r="V1401" s="152"/>
      <c r="W1401" s="152"/>
      <c r="X1401" s="152"/>
      <c r="Y1401" s="152"/>
      <c r="Z1401" s="152"/>
      <c r="AA1401" s="152"/>
      <c r="AB1401" s="152"/>
      <c r="AC1401" s="152"/>
      <c r="AD1401" s="152"/>
    </row>
    <row r="1402" spans="18:30" ht="15">
      <c r="R1402" s="152"/>
      <c r="S1402" s="152"/>
      <c r="T1402" s="152"/>
      <c r="U1402" s="152"/>
      <c r="V1402" s="152"/>
      <c r="W1402" s="152"/>
      <c r="X1402" s="152"/>
      <c r="Y1402" s="152"/>
      <c r="Z1402" s="152"/>
      <c r="AA1402" s="152"/>
      <c r="AB1402" s="152"/>
      <c r="AC1402" s="152"/>
      <c r="AD1402" s="152"/>
    </row>
    <row r="1403" spans="18:30" ht="15">
      <c r="R1403" s="152"/>
      <c r="S1403" s="152"/>
      <c r="T1403" s="152"/>
      <c r="U1403" s="152"/>
      <c r="V1403" s="152"/>
      <c r="W1403" s="152"/>
      <c r="X1403" s="152"/>
      <c r="Y1403" s="152"/>
      <c r="Z1403" s="152"/>
      <c r="AA1403" s="152"/>
      <c r="AB1403" s="152"/>
      <c r="AC1403" s="152"/>
      <c r="AD1403" s="152"/>
    </row>
    <row r="1404" spans="18:30" ht="15">
      <c r="R1404" s="152"/>
      <c r="S1404" s="152"/>
      <c r="T1404" s="152"/>
      <c r="U1404" s="152"/>
      <c r="V1404" s="152"/>
      <c r="W1404" s="152"/>
      <c r="X1404" s="152"/>
      <c r="Y1404" s="152"/>
      <c r="Z1404" s="152"/>
      <c r="AA1404" s="152"/>
      <c r="AB1404" s="152"/>
      <c r="AC1404" s="152"/>
      <c r="AD1404" s="152"/>
    </row>
    <row r="1405" spans="18:30" ht="15">
      <c r="R1405" s="152"/>
      <c r="S1405" s="152"/>
      <c r="T1405" s="152"/>
      <c r="U1405" s="152"/>
      <c r="V1405" s="152"/>
      <c r="W1405" s="152"/>
      <c r="X1405" s="152"/>
      <c r="Y1405" s="152"/>
      <c r="Z1405" s="152"/>
      <c r="AA1405" s="152"/>
      <c r="AB1405" s="152"/>
      <c r="AC1405" s="152"/>
      <c r="AD1405" s="152"/>
    </row>
    <row r="1406" spans="18:30" ht="15">
      <c r="R1406" s="152"/>
      <c r="S1406" s="152"/>
      <c r="T1406" s="152"/>
      <c r="U1406" s="152"/>
      <c r="V1406" s="152"/>
      <c r="W1406" s="152"/>
      <c r="X1406" s="152"/>
      <c r="Y1406" s="152"/>
      <c r="Z1406" s="152"/>
      <c r="AA1406" s="152"/>
      <c r="AB1406" s="152"/>
      <c r="AC1406" s="152"/>
      <c r="AD1406" s="152"/>
    </row>
    <row r="1407" spans="18:30" ht="15">
      <c r="R1407" s="152"/>
      <c r="S1407" s="152"/>
      <c r="T1407" s="152"/>
      <c r="U1407" s="152"/>
      <c r="V1407" s="152"/>
      <c r="W1407" s="152"/>
      <c r="X1407" s="152"/>
      <c r="Y1407" s="152"/>
      <c r="Z1407" s="152"/>
      <c r="AA1407" s="152"/>
      <c r="AB1407" s="152"/>
      <c r="AC1407" s="152"/>
      <c r="AD1407" s="152"/>
    </row>
    <row r="1408" spans="18:30" ht="15">
      <c r="R1408" s="152"/>
      <c r="S1408" s="152"/>
      <c r="T1408" s="152"/>
      <c r="U1408" s="152"/>
      <c r="V1408" s="152"/>
      <c r="W1408" s="152"/>
      <c r="X1408" s="152"/>
      <c r="Y1408" s="152"/>
      <c r="Z1408" s="152"/>
      <c r="AA1408" s="152"/>
      <c r="AB1408" s="152"/>
      <c r="AC1408" s="152"/>
      <c r="AD1408" s="152"/>
    </row>
    <row r="1409" spans="18:30" ht="15">
      <c r="R1409" s="152"/>
      <c r="S1409" s="152"/>
      <c r="T1409" s="152"/>
      <c r="U1409" s="152"/>
      <c r="V1409" s="152"/>
      <c r="W1409" s="152"/>
      <c r="X1409" s="152"/>
      <c r="Y1409" s="152"/>
      <c r="Z1409" s="152"/>
      <c r="AA1409" s="152"/>
      <c r="AB1409" s="152"/>
      <c r="AC1409" s="152"/>
      <c r="AD1409" s="152"/>
    </row>
    <row r="1410" spans="18:30" ht="15">
      <c r="R1410" s="152"/>
      <c r="S1410" s="152"/>
      <c r="T1410" s="152"/>
      <c r="U1410" s="152"/>
      <c r="V1410" s="152"/>
      <c r="W1410" s="152"/>
      <c r="X1410" s="152"/>
      <c r="Y1410" s="152"/>
      <c r="Z1410" s="152"/>
      <c r="AA1410" s="152"/>
      <c r="AB1410" s="152"/>
      <c r="AC1410" s="152"/>
      <c r="AD1410" s="152"/>
    </row>
    <row r="1411" spans="18:30" ht="15">
      <c r="R1411" s="152"/>
      <c r="S1411" s="152"/>
      <c r="T1411" s="152"/>
      <c r="U1411" s="152"/>
      <c r="V1411" s="152"/>
      <c r="W1411" s="152"/>
      <c r="X1411" s="152"/>
      <c r="Y1411" s="152"/>
      <c r="Z1411" s="152"/>
      <c r="AA1411" s="152"/>
      <c r="AB1411" s="152"/>
      <c r="AC1411" s="152"/>
      <c r="AD1411" s="152"/>
    </row>
    <row r="1412" spans="18:30" ht="15">
      <c r="R1412" s="152"/>
      <c r="S1412" s="152"/>
      <c r="T1412" s="152"/>
      <c r="U1412" s="152"/>
      <c r="V1412" s="152"/>
      <c r="W1412" s="152"/>
      <c r="X1412" s="152"/>
      <c r="Y1412" s="152"/>
      <c r="Z1412" s="152"/>
      <c r="AA1412" s="152"/>
      <c r="AB1412" s="152"/>
      <c r="AC1412" s="152"/>
      <c r="AD1412" s="152"/>
    </row>
    <row r="1413" spans="18:30" ht="15">
      <c r="R1413" s="152"/>
      <c r="S1413" s="152"/>
      <c r="T1413" s="152"/>
      <c r="U1413" s="152"/>
      <c r="V1413" s="152"/>
      <c r="W1413" s="152"/>
      <c r="X1413" s="152"/>
      <c r="Y1413" s="152"/>
      <c r="Z1413" s="152"/>
      <c r="AA1413" s="152"/>
      <c r="AB1413" s="152"/>
      <c r="AC1413" s="152"/>
      <c r="AD1413" s="152"/>
    </row>
    <row r="1414" spans="18:30" ht="15">
      <c r="R1414" s="152"/>
      <c r="S1414" s="152"/>
      <c r="T1414" s="152"/>
      <c r="U1414" s="152"/>
      <c r="V1414" s="152"/>
      <c r="W1414" s="152"/>
      <c r="X1414" s="152"/>
      <c r="Y1414" s="152"/>
      <c r="Z1414" s="152"/>
      <c r="AA1414" s="152"/>
      <c r="AB1414" s="152"/>
      <c r="AC1414" s="152"/>
      <c r="AD1414" s="152"/>
    </row>
    <row r="1415" spans="18:30" ht="15">
      <c r="R1415" s="152"/>
      <c r="S1415" s="152"/>
      <c r="T1415" s="152"/>
      <c r="U1415" s="152"/>
      <c r="V1415" s="152"/>
      <c r="W1415" s="152"/>
      <c r="X1415" s="152"/>
      <c r="Y1415" s="152"/>
      <c r="Z1415" s="152"/>
      <c r="AA1415" s="152"/>
      <c r="AB1415" s="152"/>
      <c r="AC1415" s="152"/>
      <c r="AD1415" s="152"/>
    </row>
    <row r="1416" spans="18:30" ht="15">
      <c r="R1416" s="152"/>
      <c r="S1416" s="152"/>
      <c r="T1416" s="152"/>
      <c r="U1416" s="152"/>
      <c r="V1416" s="152"/>
      <c r="W1416" s="152"/>
      <c r="X1416" s="152"/>
      <c r="Y1416" s="152"/>
      <c r="Z1416" s="152"/>
      <c r="AA1416" s="152"/>
      <c r="AB1416" s="152"/>
      <c r="AC1416" s="152"/>
      <c r="AD1416" s="152"/>
    </row>
    <row r="1417" spans="18:30" ht="15">
      <c r="R1417" s="152"/>
      <c r="S1417" s="152"/>
      <c r="T1417" s="152"/>
      <c r="U1417" s="152"/>
      <c r="V1417" s="152"/>
      <c r="W1417" s="152"/>
      <c r="X1417" s="152"/>
      <c r="Y1417" s="152"/>
      <c r="Z1417" s="152"/>
      <c r="AA1417" s="152"/>
      <c r="AB1417" s="152"/>
      <c r="AC1417" s="152"/>
      <c r="AD1417" s="152"/>
    </row>
    <row r="1418" spans="18:30" ht="15">
      <c r="R1418" s="152"/>
      <c r="S1418" s="152"/>
      <c r="T1418" s="152"/>
      <c r="U1418" s="152"/>
      <c r="V1418" s="152"/>
      <c r="W1418" s="152"/>
      <c r="X1418" s="152"/>
      <c r="Y1418" s="152"/>
      <c r="Z1418" s="152"/>
      <c r="AA1418" s="152"/>
      <c r="AB1418" s="152"/>
      <c r="AC1418" s="152"/>
      <c r="AD1418" s="152"/>
    </row>
    <row r="1419" spans="18:30" ht="15">
      <c r="R1419" s="152"/>
      <c r="S1419" s="152"/>
      <c r="T1419" s="152"/>
      <c r="U1419" s="152"/>
      <c r="V1419" s="152"/>
      <c r="W1419" s="152"/>
      <c r="X1419" s="152"/>
      <c r="Y1419" s="152"/>
      <c r="Z1419" s="152"/>
      <c r="AA1419" s="152"/>
      <c r="AB1419" s="152"/>
      <c r="AC1419" s="152"/>
      <c r="AD1419" s="152"/>
    </row>
    <row r="1420" spans="18:30" ht="15">
      <c r="R1420" s="152"/>
      <c r="S1420" s="152"/>
      <c r="T1420" s="152"/>
      <c r="U1420" s="152"/>
      <c r="V1420" s="152"/>
      <c r="W1420" s="152"/>
      <c r="X1420" s="152"/>
      <c r="Y1420" s="152"/>
      <c r="Z1420" s="152"/>
      <c r="AA1420" s="152"/>
      <c r="AB1420" s="152"/>
      <c r="AC1420" s="152"/>
      <c r="AD1420" s="152"/>
    </row>
    <row r="1421" spans="18:30" ht="15">
      <c r="R1421" s="152"/>
      <c r="S1421" s="152"/>
      <c r="T1421" s="152"/>
      <c r="U1421" s="152"/>
      <c r="V1421" s="152"/>
      <c r="W1421" s="152"/>
      <c r="X1421" s="152"/>
      <c r="Y1421" s="152"/>
      <c r="Z1421" s="152"/>
      <c r="AA1421" s="152"/>
      <c r="AB1421" s="152"/>
      <c r="AC1421" s="152"/>
      <c r="AD1421" s="152"/>
    </row>
    <row r="1422" spans="18:30" ht="15">
      <c r="R1422" s="152"/>
      <c r="S1422" s="152"/>
      <c r="T1422" s="152"/>
      <c r="U1422" s="152"/>
      <c r="V1422" s="152"/>
      <c r="W1422" s="152"/>
      <c r="X1422" s="152"/>
      <c r="Y1422" s="152"/>
      <c r="Z1422" s="152"/>
      <c r="AA1422" s="152"/>
      <c r="AB1422" s="152"/>
      <c r="AC1422" s="152"/>
      <c r="AD1422" s="152"/>
    </row>
    <row r="1423" spans="18:30" ht="15">
      <c r="R1423" s="152"/>
      <c r="S1423" s="152"/>
      <c r="T1423" s="152"/>
      <c r="U1423" s="152"/>
      <c r="V1423" s="152"/>
      <c r="W1423" s="152"/>
      <c r="X1423" s="152"/>
      <c r="Y1423" s="152"/>
      <c r="Z1423" s="152"/>
      <c r="AA1423" s="152"/>
      <c r="AB1423" s="152"/>
      <c r="AC1423" s="152"/>
      <c r="AD1423" s="152"/>
    </row>
    <row r="1424" spans="18:30" ht="15">
      <c r="R1424" s="152"/>
      <c r="S1424" s="152"/>
      <c r="T1424" s="152"/>
      <c r="U1424" s="152"/>
      <c r="V1424" s="152"/>
      <c r="W1424" s="152"/>
      <c r="X1424" s="152"/>
      <c r="Y1424" s="152"/>
      <c r="Z1424" s="152"/>
      <c r="AA1424" s="152"/>
      <c r="AB1424" s="152"/>
      <c r="AC1424" s="152"/>
      <c r="AD1424" s="152"/>
    </row>
    <row r="1425" spans="18:30" ht="15">
      <c r="R1425" s="152"/>
      <c r="S1425" s="152"/>
      <c r="T1425" s="152"/>
      <c r="U1425" s="152"/>
      <c r="V1425" s="152"/>
      <c r="W1425" s="152"/>
      <c r="X1425" s="152"/>
      <c r="Y1425" s="152"/>
      <c r="Z1425" s="152"/>
      <c r="AA1425" s="152"/>
      <c r="AB1425" s="152"/>
      <c r="AC1425" s="152"/>
      <c r="AD1425" s="152"/>
    </row>
    <row r="1426" spans="18:30" ht="15">
      <c r="R1426" s="152"/>
      <c r="S1426" s="152"/>
      <c r="T1426" s="152"/>
      <c r="U1426" s="152"/>
      <c r="V1426" s="152"/>
      <c r="W1426" s="152"/>
      <c r="X1426" s="152"/>
      <c r="Y1426" s="152"/>
      <c r="Z1426" s="152"/>
      <c r="AA1426" s="152"/>
      <c r="AB1426" s="152"/>
      <c r="AC1426" s="152"/>
      <c r="AD1426" s="152"/>
    </row>
    <row r="1427" spans="18:30" ht="15">
      <c r="R1427" s="152"/>
      <c r="S1427" s="152"/>
      <c r="T1427" s="152"/>
      <c r="U1427" s="152"/>
      <c r="V1427" s="152"/>
      <c r="W1427" s="152"/>
      <c r="X1427" s="152"/>
      <c r="Y1427" s="152"/>
      <c r="Z1427" s="152"/>
      <c r="AA1427" s="152"/>
      <c r="AB1427" s="152"/>
      <c r="AC1427" s="152"/>
      <c r="AD1427" s="152"/>
    </row>
    <row r="1428" spans="18:30" ht="15">
      <c r="R1428" s="152"/>
      <c r="S1428" s="152"/>
      <c r="T1428" s="152"/>
      <c r="U1428" s="152"/>
      <c r="V1428" s="152"/>
      <c r="W1428" s="152"/>
      <c r="X1428" s="152"/>
      <c r="Y1428" s="152"/>
      <c r="Z1428" s="152"/>
      <c r="AA1428" s="152"/>
      <c r="AB1428" s="152"/>
      <c r="AC1428" s="152"/>
      <c r="AD1428" s="152"/>
    </row>
    <row r="1429" spans="18:30" ht="15">
      <c r="R1429" s="152"/>
      <c r="S1429" s="152"/>
      <c r="T1429" s="152"/>
      <c r="U1429" s="152"/>
      <c r="V1429" s="152"/>
      <c r="W1429" s="152"/>
      <c r="X1429" s="152"/>
      <c r="Y1429" s="152"/>
      <c r="Z1429" s="152"/>
      <c r="AA1429" s="152"/>
      <c r="AB1429" s="152"/>
      <c r="AC1429" s="152"/>
      <c r="AD1429" s="152"/>
    </row>
    <row r="1430" spans="18:30" ht="15">
      <c r="R1430" s="152"/>
      <c r="S1430" s="152"/>
      <c r="T1430" s="152"/>
      <c r="U1430" s="152"/>
      <c r="V1430" s="152"/>
      <c r="W1430" s="152"/>
      <c r="X1430" s="152"/>
      <c r="Y1430" s="152"/>
      <c r="Z1430" s="152"/>
      <c r="AA1430" s="152"/>
      <c r="AB1430" s="152"/>
      <c r="AC1430" s="152"/>
      <c r="AD1430" s="152"/>
    </row>
    <row r="1431" spans="18:30" ht="15">
      <c r="R1431" s="152"/>
      <c r="S1431" s="152"/>
      <c r="T1431" s="152"/>
      <c r="U1431" s="152"/>
      <c r="V1431" s="152"/>
      <c r="W1431" s="152"/>
      <c r="X1431" s="152"/>
      <c r="Y1431" s="152"/>
      <c r="Z1431" s="152"/>
      <c r="AA1431" s="152"/>
      <c r="AB1431" s="152"/>
      <c r="AC1431" s="152"/>
      <c r="AD1431" s="152"/>
    </row>
    <row r="1432" spans="18:30" ht="15">
      <c r="R1432" s="152"/>
      <c r="S1432" s="152"/>
      <c r="T1432" s="152"/>
      <c r="U1432" s="152"/>
      <c r="V1432" s="152"/>
      <c r="W1432" s="152"/>
      <c r="X1432" s="152"/>
      <c r="Y1432" s="152"/>
      <c r="Z1432" s="152"/>
      <c r="AA1432" s="152"/>
      <c r="AB1432" s="152"/>
      <c r="AC1432" s="152"/>
      <c r="AD1432" s="152"/>
    </row>
    <row r="1433" spans="18:30" ht="15">
      <c r="R1433" s="152"/>
      <c r="S1433" s="152"/>
      <c r="T1433" s="152"/>
      <c r="U1433" s="152"/>
      <c r="V1433" s="152"/>
      <c r="W1433" s="152"/>
      <c r="X1433" s="152"/>
      <c r="Y1433" s="152"/>
      <c r="Z1433" s="152"/>
      <c r="AA1433" s="152"/>
      <c r="AB1433" s="152"/>
      <c r="AC1433" s="152"/>
      <c r="AD1433" s="152"/>
    </row>
    <row r="1434" spans="18:30" ht="15">
      <c r="R1434" s="152"/>
      <c r="S1434" s="152"/>
      <c r="T1434" s="152"/>
      <c r="U1434" s="152"/>
      <c r="V1434" s="152"/>
      <c r="W1434" s="152"/>
      <c r="X1434" s="152"/>
      <c r="Y1434" s="152"/>
      <c r="Z1434" s="152"/>
      <c r="AA1434" s="152"/>
      <c r="AB1434" s="152"/>
      <c r="AC1434" s="152"/>
      <c r="AD1434" s="152"/>
    </row>
    <row r="1435" spans="18:30" ht="15">
      <c r="R1435" s="152"/>
      <c r="S1435" s="152"/>
      <c r="T1435" s="152"/>
      <c r="U1435" s="152"/>
      <c r="V1435" s="152"/>
      <c r="W1435" s="152"/>
      <c r="X1435" s="152"/>
      <c r="Y1435" s="152"/>
      <c r="Z1435" s="152"/>
      <c r="AA1435" s="152"/>
      <c r="AB1435" s="152"/>
      <c r="AC1435" s="152"/>
      <c r="AD1435" s="152"/>
    </row>
    <row r="1436" spans="18:30" ht="15">
      <c r="R1436" s="152"/>
      <c r="S1436" s="152"/>
      <c r="T1436" s="152"/>
      <c r="U1436" s="152"/>
      <c r="V1436" s="152"/>
      <c r="W1436" s="152"/>
      <c r="X1436" s="152"/>
      <c r="Y1436" s="152"/>
      <c r="Z1436" s="152"/>
      <c r="AA1436" s="152"/>
      <c r="AB1436" s="152"/>
      <c r="AC1436" s="152"/>
      <c r="AD1436" s="152"/>
    </row>
    <row r="1437" spans="18:30" ht="15">
      <c r="R1437" s="152"/>
      <c r="S1437" s="152"/>
      <c r="T1437" s="152"/>
      <c r="U1437" s="152"/>
      <c r="V1437" s="152"/>
      <c r="W1437" s="152"/>
      <c r="X1437" s="152"/>
      <c r="Y1437" s="152"/>
      <c r="Z1437" s="152"/>
      <c r="AA1437" s="152"/>
      <c r="AB1437" s="152"/>
      <c r="AC1437" s="152"/>
      <c r="AD1437" s="152"/>
    </row>
    <row r="1438" spans="18:30" ht="15">
      <c r="R1438" s="152"/>
      <c r="S1438" s="152"/>
      <c r="T1438" s="152"/>
      <c r="U1438" s="152"/>
      <c r="V1438" s="152"/>
      <c r="W1438" s="152"/>
      <c r="X1438" s="152"/>
      <c r="Y1438" s="152"/>
      <c r="Z1438" s="152"/>
      <c r="AA1438" s="152"/>
      <c r="AB1438" s="152"/>
      <c r="AC1438" s="152"/>
      <c r="AD1438" s="152"/>
    </row>
    <row r="1439" spans="18:30" ht="15">
      <c r="R1439" s="152"/>
      <c r="S1439" s="152"/>
      <c r="T1439" s="152"/>
      <c r="U1439" s="152"/>
      <c r="V1439" s="152"/>
      <c r="W1439" s="152"/>
      <c r="X1439" s="152"/>
      <c r="Y1439" s="152"/>
      <c r="Z1439" s="152"/>
      <c r="AA1439" s="152"/>
      <c r="AB1439" s="152"/>
      <c r="AC1439" s="152"/>
      <c r="AD1439" s="152"/>
    </row>
    <row r="1440" spans="18:30" ht="15">
      <c r="R1440" s="152"/>
      <c r="S1440" s="152"/>
      <c r="T1440" s="152"/>
      <c r="U1440" s="152"/>
      <c r="V1440" s="152"/>
      <c r="W1440" s="152"/>
      <c r="X1440" s="152"/>
      <c r="Y1440" s="152"/>
      <c r="Z1440" s="152"/>
      <c r="AA1440" s="152"/>
      <c r="AB1440" s="152"/>
      <c r="AC1440" s="152"/>
      <c r="AD1440" s="152"/>
    </row>
    <row r="1441" spans="18:30" ht="15">
      <c r="R1441" s="152"/>
      <c r="S1441" s="152"/>
      <c r="T1441" s="152"/>
      <c r="U1441" s="152"/>
      <c r="V1441" s="152"/>
      <c r="W1441" s="152"/>
      <c r="X1441" s="152"/>
      <c r="Y1441" s="152"/>
      <c r="Z1441" s="152"/>
      <c r="AA1441" s="152"/>
      <c r="AB1441" s="152"/>
      <c r="AC1441" s="152"/>
      <c r="AD1441" s="152"/>
    </row>
    <row r="1442" spans="18:30" ht="15">
      <c r="R1442" s="152"/>
      <c r="S1442" s="152"/>
      <c r="T1442" s="152"/>
      <c r="U1442" s="152"/>
      <c r="V1442" s="152"/>
      <c r="W1442" s="152"/>
      <c r="X1442" s="152"/>
      <c r="Y1442" s="152"/>
      <c r="Z1442" s="152"/>
      <c r="AA1442" s="152"/>
      <c r="AB1442" s="152"/>
      <c r="AC1442" s="152"/>
      <c r="AD1442" s="152"/>
    </row>
    <row r="1443" spans="18:30" ht="15">
      <c r="R1443" s="152"/>
      <c r="S1443" s="152"/>
      <c r="T1443" s="152"/>
      <c r="U1443" s="152"/>
      <c r="V1443" s="152"/>
      <c r="W1443" s="152"/>
      <c r="X1443" s="152"/>
      <c r="Y1443" s="152"/>
      <c r="Z1443" s="152"/>
      <c r="AA1443" s="152"/>
      <c r="AB1443" s="152"/>
      <c r="AC1443" s="152"/>
      <c r="AD1443" s="152"/>
    </row>
    <row r="1444" spans="18:30" ht="15">
      <c r="R1444" s="152"/>
      <c r="S1444" s="152"/>
      <c r="T1444" s="152"/>
      <c r="U1444" s="152"/>
      <c r="V1444" s="152"/>
      <c r="W1444" s="152"/>
      <c r="X1444" s="152"/>
      <c r="Y1444" s="152"/>
      <c r="Z1444" s="152"/>
      <c r="AA1444" s="152"/>
      <c r="AB1444" s="152"/>
      <c r="AC1444" s="152"/>
      <c r="AD1444" s="152"/>
    </row>
    <row r="1445" spans="18:30" ht="15">
      <c r="R1445" s="152"/>
      <c r="S1445" s="152"/>
      <c r="T1445" s="152"/>
      <c r="U1445" s="152"/>
      <c r="V1445" s="152"/>
      <c r="W1445" s="152"/>
      <c r="X1445" s="152"/>
      <c r="Y1445" s="152"/>
      <c r="Z1445" s="152"/>
      <c r="AA1445" s="152"/>
      <c r="AB1445" s="152"/>
      <c r="AC1445" s="152"/>
      <c r="AD1445" s="152"/>
    </row>
    <row r="1446" spans="18:30" ht="15">
      <c r="R1446" s="152"/>
      <c r="S1446" s="152"/>
      <c r="T1446" s="152"/>
      <c r="U1446" s="152"/>
      <c r="V1446" s="152"/>
      <c r="W1446" s="152"/>
      <c r="X1446" s="152"/>
      <c r="Y1446" s="152"/>
      <c r="Z1446" s="152"/>
      <c r="AA1446" s="152"/>
      <c r="AB1446" s="152"/>
      <c r="AC1446" s="152"/>
      <c r="AD1446" s="152"/>
    </row>
    <row r="1447" spans="18:30" ht="15">
      <c r="R1447" s="152"/>
      <c r="S1447" s="152"/>
      <c r="T1447" s="152"/>
      <c r="U1447" s="152"/>
      <c r="V1447" s="152"/>
      <c r="W1447" s="152"/>
      <c r="X1447" s="152"/>
      <c r="Y1447" s="152"/>
      <c r="Z1447" s="152"/>
      <c r="AA1447" s="152"/>
      <c r="AB1447" s="152"/>
      <c r="AC1447" s="152"/>
      <c r="AD1447" s="152"/>
    </row>
    <row r="1448" spans="18:30" ht="15">
      <c r="R1448" s="152"/>
      <c r="S1448" s="152"/>
      <c r="T1448" s="152"/>
      <c r="U1448" s="152"/>
      <c r="V1448" s="152"/>
      <c r="W1448" s="152"/>
      <c r="X1448" s="152"/>
      <c r="Y1448" s="152"/>
      <c r="Z1448" s="152"/>
      <c r="AA1448" s="152"/>
      <c r="AB1448" s="152"/>
      <c r="AC1448" s="152"/>
      <c r="AD1448" s="152"/>
    </row>
    <row r="1449" spans="18:30" ht="15">
      <c r="R1449" s="152"/>
      <c r="S1449" s="152"/>
      <c r="T1449" s="152"/>
      <c r="U1449" s="152"/>
      <c r="V1449" s="152"/>
      <c r="W1449" s="152"/>
      <c r="X1449" s="152"/>
      <c r="Y1449" s="152"/>
      <c r="Z1449" s="152"/>
      <c r="AA1449" s="152"/>
      <c r="AB1449" s="152"/>
      <c r="AC1449" s="152"/>
      <c r="AD1449" s="152"/>
    </row>
    <row r="1450" spans="18:30" ht="15">
      <c r="R1450" s="152"/>
      <c r="S1450" s="152"/>
      <c r="T1450" s="152"/>
      <c r="U1450" s="152"/>
      <c r="V1450" s="152"/>
      <c r="W1450" s="152"/>
      <c r="X1450" s="152"/>
      <c r="Y1450" s="152"/>
      <c r="Z1450" s="152"/>
      <c r="AA1450" s="152"/>
      <c r="AB1450" s="152"/>
      <c r="AC1450" s="152"/>
      <c r="AD1450" s="152"/>
    </row>
    <row r="1451" spans="18:30" ht="15">
      <c r="R1451" s="152"/>
      <c r="S1451" s="152"/>
      <c r="T1451" s="152"/>
      <c r="U1451" s="152"/>
      <c r="V1451" s="152"/>
      <c r="W1451" s="152"/>
      <c r="X1451" s="152"/>
      <c r="Y1451" s="152"/>
      <c r="Z1451" s="152"/>
      <c r="AA1451" s="152"/>
      <c r="AB1451" s="152"/>
      <c r="AC1451" s="152"/>
      <c r="AD1451" s="152"/>
    </row>
    <row r="1452" spans="18:30" ht="15">
      <c r="R1452" s="152"/>
      <c r="S1452" s="152"/>
      <c r="T1452" s="152"/>
      <c r="U1452" s="152"/>
      <c r="V1452" s="152"/>
      <c r="W1452" s="152"/>
      <c r="X1452" s="152"/>
      <c r="Y1452" s="152"/>
      <c r="Z1452" s="152"/>
      <c r="AA1452" s="152"/>
      <c r="AB1452" s="152"/>
      <c r="AC1452" s="152"/>
      <c r="AD1452" s="152"/>
    </row>
    <row r="1453" spans="18:30" ht="15">
      <c r="R1453" s="152"/>
      <c r="S1453" s="152"/>
      <c r="T1453" s="152"/>
      <c r="U1453" s="152"/>
      <c r="V1453" s="152"/>
      <c r="W1453" s="152"/>
      <c r="X1453" s="152"/>
      <c r="Y1453" s="152"/>
      <c r="Z1453" s="152"/>
      <c r="AA1453" s="152"/>
      <c r="AB1453" s="152"/>
      <c r="AC1453" s="152"/>
      <c r="AD1453" s="152"/>
    </row>
    <row r="1454" spans="18:30" ht="15">
      <c r="R1454" s="152"/>
      <c r="S1454" s="152"/>
      <c r="T1454" s="152"/>
      <c r="U1454" s="152"/>
      <c r="V1454" s="152"/>
      <c r="W1454" s="152"/>
      <c r="X1454" s="152"/>
      <c r="Y1454" s="152"/>
      <c r="Z1454" s="152"/>
      <c r="AA1454" s="152"/>
      <c r="AB1454" s="152"/>
      <c r="AC1454" s="152"/>
      <c r="AD1454" s="152"/>
    </row>
    <row r="1455" spans="18:30" ht="15">
      <c r="R1455" s="152"/>
      <c r="S1455" s="152"/>
      <c r="T1455" s="152"/>
      <c r="U1455" s="152"/>
      <c r="V1455" s="152"/>
      <c r="W1455" s="152"/>
      <c r="X1455" s="152"/>
      <c r="Y1455" s="152"/>
      <c r="Z1455" s="152"/>
      <c r="AA1455" s="152"/>
      <c r="AB1455" s="152"/>
      <c r="AC1455" s="152"/>
      <c r="AD1455" s="152"/>
    </row>
    <row r="1456" spans="18:30" ht="15">
      <c r="R1456" s="152"/>
      <c r="S1456" s="152"/>
      <c r="T1456" s="152"/>
      <c r="U1456" s="152"/>
      <c r="V1456" s="152"/>
      <c r="W1456" s="152"/>
      <c r="X1456" s="152"/>
      <c r="Y1456" s="152"/>
      <c r="Z1456" s="152"/>
      <c r="AA1456" s="152"/>
      <c r="AB1456" s="152"/>
      <c r="AC1456" s="152"/>
      <c r="AD1456" s="152"/>
    </row>
    <row r="1457" spans="18:30" ht="15">
      <c r="R1457" s="152"/>
      <c r="S1457" s="152"/>
      <c r="T1457" s="152"/>
      <c r="U1457" s="152"/>
      <c r="V1457" s="152"/>
      <c r="W1457" s="152"/>
      <c r="X1457" s="152"/>
      <c r="Y1457" s="152"/>
      <c r="Z1457" s="152"/>
      <c r="AA1457" s="152"/>
      <c r="AB1457" s="152"/>
      <c r="AC1457" s="152"/>
      <c r="AD1457" s="152"/>
    </row>
    <row r="1458" spans="18:30" ht="15">
      <c r="R1458" s="152"/>
      <c r="S1458" s="152"/>
      <c r="T1458" s="152"/>
      <c r="U1458" s="152"/>
      <c r="V1458" s="152"/>
      <c r="W1458" s="152"/>
      <c r="X1458" s="152"/>
      <c r="Y1458" s="152"/>
      <c r="Z1458" s="152"/>
      <c r="AA1458" s="152"/>
      <c r="AB1458" s="152"/>
      <c r="AC1458" s="152"/>
      <c r="AD1458" s="152"/>
    </row>
    <row r="1459" spans="18:30" ht="15">
      <c r="R1459" s="152"/>
      <c r="S1459" s="152"/>
      <c r="T1459" s="152"/>
      <c r="U1459" s="152"/>
      <c r="V1459" s="152"/>
      <c r="W1459" s="152"/>
      <c r="X1459" s="152"/>
      <c r="Y1459" s="152"/>
      <c r="Z1459" s="152"/>
      <c r="AA1459" s="152"/>
      <c r="AB1459" s="152"/>
      <c r="AC1459" s="152"/>
      <c r="AD1459" s="152"/>
    </row>
    <row r="1460" spans="18:30" ht="15">
      <c r="R1460" s="152"/>
      <c r="S1460" s="152"/>
      <c r="T1460" s="152"/>
      <c r="U1460" s="152"/>
      <c r="V1460" s="152"/>
      <c r="W1460" s="152"/>
      <c r="X1460" s="152"/>
      <c r="Y1460" s="152"/>
      <c r="Z1460" s="152"/>
      <c r="AA1460" s="152"/>
      <c r="AB1460" s="152"/>
      <c r="AC1460" s="152"/>
      <c r="AD1460" s="152"/>
    </row>
    <row r="1461" spans="18:30" ht="15">
      <c r="R1461" s="152"/>
      <c r="S1461" s="152"/>
      <c r="T1461" s="152"/>
      <c r="U1461" s="152"/>
      <c r="V1461" s="152"/>
      <c r="W1461" s="152"/>
      <c r="X1461" s="152"/>
      <c r="Y1461" s="152"/>
      <c r="Z1461" s="152"/>
      <c r="AA1461" s="152"/>
      <c r="AB1461" s="152"/>
      <c r="AC1461" s="152"/>
      <c r="AD1461" s="152"/>
    </row>
    <row r="1462" spans="18:30" ht="15">
      <c r="R1462" s="152"/>
      <c r="S1462" s="152"/>
      <c r="T1462" s="152"/>
      <c r="U1462" s="152"/>
      <c r="V1462" s="152"/>
      <c r="W1462" s="152"/>
      <c r="X1462" s="152"/>
      <c r="Y1462" s="152"/>
      <c r="Z1462" s="152"/>
      <c r="AA1462" s="152"/>
      <c r="AB1462" s="152"/>
      <c r="AC1462" s="152"/>
      <c r="AD1462" s="152"/>
    </row>
    <row r="1463" spans="18:30" ht="15">
      <c r="R1463" s="152"/>
      <c r="S1463" s="152"/>
      <c r="T1463" s="152"/>
      <c r="U1463" s="152"/>
      <c r="V1463" s="152"/>
      <c r="W1463" s="152"/>
      <c r="X1463" s="152"/>
      <c r="Y1463" s="152"/>
      <c r="Z1463" s="152"/>
      <c r="AA1463" s="152"/>
      <c r="AB1463" s="152"/>
      <c r="AC1463" s="152"/>
      <c r="AD1463" s="152"/>
    </row>
    <row r="1464" spans="18:30" ht="15">
      <c r="R1464" s="152"/>
      <c r="S1464" s="152"/>
      <c r="T1464" s="152"/>
      <c r="U1464" s="152"/>
      <c r="V1464" s="152"/>
      <c r="W1464" s="152"/>
      <c r="X1464" s="152"/>
      <c r="Y1464" s="152"/>
      <c r="Z1464" s="152"/>
      <c r="AA1464" s="152"/>
      <c r="AB1464" s="152"/>
      <c r="AC1464" s="152"/>
      <c r="AD1464" s="152"/>
    </row>
    <row r="1465" spans="18:30" ht="15">
      <c r="R1465" s="152"/>
      <c r="S1465" s="152"/>
      <c r="T1465" s="152"/>
      <c r="U1465" s="152"/>
      <c r="V1465" s="152"/>
      <c r="W1465" s="152"/>
      <c r="X1465" s="152"/>
      <c r="Y1465" s="152"/>
      <c r="Z1465" s="152"/>
      <c r="AA1465" s="152"/>
      <c r="AB1465" s="152"/>
      <c r="AC1465" s="152"/>
      <c r="AD1465" s="152"/>
    </row>
    <row r="1466" spans="18:30" ht="15">
      <c r="R1466" s="152"/>
      <c r="S1466" s="152"/>
      <c r="T1466" s="152"/>
      <c r="U1466" s="152"/>
      <c r="V1466" s="152"/>
      <c r="W1466" s="152"/>
      <c r="X1466" s="152"/>
      <c r="Y1466" s="152"/>
      <c r="Z1466" s="152"/>
      <c r="AA1466" s="152"/>
      <c r="AB1466" s="152"/>
      <c r="AC1466" s="152"/>
      <c r="AD1466" s="152"/>
    </row>
    <row r="1467" spans="18:30" ht="15">
      <c r="R1467" s="152"/>
      <c r="S1467" s="152"/>
      <c r="T1467" s="152"/>
      <c r="U1467" s="152"/>
      <c r="V1467" s="152"/>
      <c r="W1467" s="152"/>
      <c r="X1467" s="152"/>
      <c r="Y1467" s="152"/>
      <c r="Z1467" s="152"/>
      <c r="AA1467" s="152"/>
      <c r="AB1467" s="152"/>
      <c r="AC1467" s="152"/>
      <c r="AD1467" s="152"/>
    </row>
    <row r="1468" spans="18:30" ht="15">
      <c r="R1468" s="152"/>
      <c r="S1468" s="152"/>
      <c r="T1468" s="152"/>
      <c r="U1468" s="152"/>
      <c r="V1468" s="152"/>
      <c r="W1468" s="152"/>
      <c r="X1468" s="152"/>
      <c r="Y1468" s="152"/>
      <c r="Z1468" s="152"/>
      <c r="AA1468" s="152"/>
      <c r="AB1468" s="152"/>
      <c r="AC1468" s="152"/>
      <c r="AD1468" s="152"/>
    </row>
    <row r="1469" spans="18:30" ht="15">
      <c r="R1469" s="152"/>
      <c r="S1469" s="152"/>
      <c r="T1469" s="152"/>
      <c r="U1469" s="152"/>
      <c r="V1469" s="152"/>
      <c r="W1469" s="152"/>
      <c r="X1469" s="152"/>
      <c r="Y1469" s="152"/>
      <c r="Z1469" s="152"/>
      <c r="AA1469" s="152"/>
      <c r="AB1469" s="152"/>
      <c r="AC1469" s="152"/>
      <c r="AD1469" s="152"/>
    </row>
    <row r="1470" spans="18:30" ht="15">
      <c r="R1470" s="152"/>
      <c r="S1470" s="152"/>
      <c r="T1470" s="152"/>
      <c r="U1470" s="152"/>
      <c r="V1470" s="152"/>
      <c r="W1470" s="152"/>
      <c r="X1470" s="152"/>
      <c r="Y1470" s="152"/>
      <c r="Z1470" s="152"/>
      <c r="AA1470" s="152"/>
      <c r="AB1470" s="152"/>
      <c r="AC1470" s="152"/>
      <c r="AD1470" s="152"/>
    </row>
    <row r="1471" spans="18:30" ht="15">
      <c r="R1471" s="152"/>
      <c r="S1471" s="152"/>
      <c r="T1471" s="152"/>
      <c r="U1471" s="152"/>
      <c r="V1471" s="152"/>
      <c r="W1471" s="152"/>
      <c r="X1471" s="152"/>
      <c r="Y1471" s="152"/>
      <c r="Z1471" s="152"/>
      <c r="AA1471" s="152"/>
      <c r="AB1471" s="152"/>
      <c r="AC1471" s="152"/>
      <c r="AD1471" s="152"/>
    </row>
    <row r="1472" spans="18:30" ht="15">
      <c r="R1472" s="152"/>
      <c r="S1472" s="152"/>
      <c r="T1472" s="152"/>
      <c r="U1472" s="152"/>
      <c r="V1472" s="152"/>
      <c r="W1472" s="152"/>
      <c r="X1472" s="152"/>
      <c r="Y1472" s="152"/>
      <c r="Z1472" s="152"/>
      <c r="AA1472" s="152"/>
      <c r="AB1472" s="152"/>
      <c r="AC1472" s="152"/>
      <c r="AD1472" s="152"/>
    </row>
    <row r="1473" spans="18:30" ht="15">
      <c r="R1473" s="152"/>
      <c r="S1473" s="152"/>
      <c r="T1473" s="152"/>
      <c r="U1473" s="152"/>
      <c r="V1473" s="152"/>
      <c r="W1473" s="152"/>
      <c r="X1473" s="152"/>
      <c r="Y1473" s="152"/>
      <c r="Z1473" s="152"/>
      <c r="AA1473" s="152"/>
      <c r="AB1473" s="152"/>
      <c r="AC1473" s="152"/>
      <c r="AD1473" s="152"/>
    </row>
    <row r="1474" spans="18:30" ht="15">
      <c r="R1474" s="152"/>
      <c r="S1474" s="152"/>
      <c r="T1474" s="152"/>
      <c r="U1474" s="152"/>
      <c r="V1474" s="152"/>
      <c r="W1474" s="152"/>
      <c r="X1474" s="152"/>
      <c r="Y1474" s="152"/>
      <c r="Z1474" s="152"/>
      <c r="AA1474" s="152"/>
      <c r="AB1474" s="152"/>
      <c r="AC1474" s="152"/>
      <c r="AD1474" s="152"/>
    </row>
    <row r="1475" spans="18:30" ht="15">
      <c r="R1475" s="152"/>
      <c r="S1475" s="152"/>
      <c r="T1475" s="152"/>
      <c r="U1475" s="152"/>
      <c r="V1475" s="152"/>
      <c r="W1475" s="152"/>
      <c r="X1475" s="152"/>
      <c r="Y1475" s="152"/>
      <c r="Z1475" s="152"/>
      <c r="AA1475" s="152"/>
      <c r="AB1475" s="152"/>
      <c r="AC1475" s="152"/>
      <c r="AD1475" s="152"/>
    </row>
    <row r="1476" spans="18:30" ht="15">
      <c r="R1476" s="152"/>
      <c r="S1476" s="152"/>
      <c r="T1476" s="152"/>
      <c r="U1476" s="152"/>
      <c r="V1476" s="152"/>
      <c r="W1476" s="152"/>
      <c r="X1476" s="152"/>
      <c r="Y1476" s="152"/>
      <c r="Z1476" s="152"/>
      <c r="AA1476" s="152"/>
      <c r="AB1476" s="152"/>
      <c r="AC1476" s="152"/>
      <c r="AD1476" s="152"/>
    </row>
    <row r="1477" spans="18:30" ht="15">
      <c r="R1477" s="152"/>
      <c r="S1477" s="152"/>
      <c r="T1477" s="152"/>
      <c r="U1477" s="152"/>
      <c r="V1477" s="152"/>
      <c r="W1477" s="152"/>
      <c r="X1477" s="152"/>
      <c r="Y1477" s="152"/>
      <c r="Z1477" s="152"/>
      <c r="AA1477" s="152"/>
      <c r="AB1477" s="152"/>
      <c r="AC1477" s="152"/>
      <c r="AD1477" s="152"/>
    </row>
    <row r="1478" spans="18:30" ht="15">
      <c r="R1478" s="152"/>
      <c r="S1478" s="152"/>
      <c r="T1478" s="152"/>
      <c r="U1478" s="152"/>
      <c r="V1478" s="152"/>
      <c r="W1478" s="152"/>
      <c r="X1478" s="152"/>
      <c r="Y1478" s="152"/>
      <c r="Z1478" s="152"/>
      <c r="AA1478" s="152"/>
      <c r="AB1478" s="152"/>
      <c r="AC1478" s="152"/>
      <c r="AD1478" s="152"/>
    </row>
    <row r="1479" spans="18:30" ht="15">
      <c r="R1479" s="152"/>
      <c r="S1479" s="152"/>
      <c r="T1479" s="152"/>
      <c r="U1479" s="152"/>
      <c r="V1479" s="152"/>
      <c r="W1479" s="152"/>
      <c r="X1479" s="152"/>
      <c r="Y1479" s="152"/>
      <c r="Z1479" s="152"/>
      <c r="AA1479" s="152"/>
      <c r="AB1479" s="152"/>
      <c r="AC1479" s="152"/>
      <c r="AD1479" s="152"/>
    </row>
    <row r="1480" spans="18:30" ht="15">
      <c r="R1480" s="152"/>
      <c r="S1480" s="152"/>
      <c r="T1480" s="152"/>
      <c r="U1480" s="152"/>
      <c r="V1480" s="152"/>
      <c r="W1480" s="152"/>
      <c r="X1480" s="152"/>
      <c r="Y1480" s="152"/>
      <c r="Z1480" s="152"/>
      <c r="AA1480" s="152"/>
      <c r="AB1480" s="152"/>
      <c r="AC1480" s="152"/>
      <c r="AD1480" s="152"/>
    </row>
    <row r="1481" spans="18:30" ht="15">
      <c r="R1481" s="152"/>
      <c r="S1481" s="152"/>
      <c r="T1481" s="152"/>
      <c r="U1481" s="152"/>
      <c r="V1481" s="152"/>
      <c r="W1481" s="152"/>
      <c r="X1481" s="152"/>
      <c r="Y1481" s="152"/>
      <c r="Z1481" s="152"/>
      <c r="AA1481" s="152"/>
      <c r="AB1481" s="152"/>
      <c r="AC1481" s="152"/>
      <c r="AD1481" s="152"/>
    </row>
    <row r="1482" spans="18:30" ht="15">
      <c r="R1482" s="152"/>
      <c r="S1482" s="152"/>
      <c r="T1482" s="152"/>
      <c r="U1482" s="152"/>
      <c r="V1482" s="152"/>
      <c r="W1482" s="152"/>
      <c r="X1482" s="152"/>
      <c r="Y1482" s="152"/>
      <c r="Z1482" s="152"/>
      <c r="AA1482" s="152"/>
      <c r="AB1482" s="152"/>
      <c r="AC1482" s="152"/>
      <c r="AD1482" s="152"/>
    </row>
    <row r="1483" spans="18:30" ht="15">
      <c r="R1483" s="152"/>
      <c r="S1483" s="152"/>
      <c r="T1483" s="152"/>
      <c r="U1483" s="152"/>
      <c r="V1483" s="152"/>
      <c r="W1483" s="152"/>
      <c r="X1483" s="152"/>
      <c r="Y1483" s="152"/>
      <c r="Z1483" s="152"/>
      <c r="AA1483" s="152"/>
      <c r="AB1483" s="152"/>
      <c r="AC1483" s="152"/>
      <c r="AD1483" s="152"/>
    </row>
    <row r="1484" spans="18:30" ht="15">
      <c r="R1484" s="152"/>
      <c r="S1484" s="152"/>
      <c r="T1484" s="152"/>
      <c r="U1484" s="152"/>
      <c r="V1484" s="152"/>
      <c r="W1484" s="152"/>
      <c r="X1484" s="152"/>
      <c r="Y1484" s="152"/>
      <c r="Z1484" s="152"/>
      <c r="AA1484" s="152"/>
      <c r="AB1484" s="152"/>
      <c r="AC1484" s="152"/>
      <c r="AD1484" s="152"/>
    </row>
    <row r="1485" spans="18:30" ht="15">
      <c r="R1485" s="152"/>
      <c r="S1485" s="152"/>
      <c r="T1485" s="152"/>
      <c r="U1485" s="152"/>
      <c r="V1485" s="152"/>
      <c r="W1485" s="152"/>
      <c r="X1485" s="152"/>
      <c r="Y1485" s="152"/>
      <c r="Z1485" s="152"/>
      <c r="AA1485" s="152"/>
      <c r="AB1485" s="152"/>
      <c r="AC1485" s="152"/>
      <c r="AD1485" s="152"/>
    </row>
    <row r="1486" spans="18:30" ht="15">
      <c r="R1486" s="152"/>
      <c r="S1486" s="152"/>
      <c r="T1486" s="152"/>
      <c r="U1486" s="152"/>
      <c r="V1486" s="152"/>
      <c r="W1486" s="152"/>
      <c r="X1486" s="152"/>
      <c r="Y1486" s="152"/>
      <c r="Z1486" s="152"/>
      <c r="AA1486" s="152"/>
      <c r="AB1486" s="152"/>
      <c r="AC1486" s="152"/>
      <c r="AD1486" s="152"/>
    </row>
    <row r="1487" spans="18:30" ht="15">
      <c r="R1487" s="152"/>
      <c r="S1487" s="152"/>
      <c r="T1487" s="152"/>
      <c r="U1487" s="152"/>
      <c r="V1487" s="152"/>
      <c r="W1487" s="152"/>
      <c r="X1487" s="152"/>
      <c r="Y1487" s="152"/>
      <c r="Z1487" s="152"/>
      <c r="AA1487" s="152"/>
      <c r="AB1487" s="152"/>
      <c r="AC1487" s="152"/>
      <c r="AD1487" s="152"/>
    </row>
    <row r="1488" spans="18:30" ht="15">
      <c r="R1488" s="152"/>
      <c r="S1488" s="152"/>
      <c r="T1488" s="152"/>
      <c r="U1488" s="152"/>
      <c r="V1488" s="152"/>
      <c r="W1488" s="152"/>
      <c r="X1488" s="152"/>
      <c r="Y1488" s="152"/>
      <c r="Z1488" s="152"/>
      <c r="AA1488" s="152"/>
      <c r="AB1488" s="152"/>
      <c r="AC1488" s="152"/>
      <c r="AD1488" s="152"/>
    </row>
    <row r="1489" spans="18:30" ht="15">
      <c r="R1489" s="152"/>
      <c r="S1489" s="152"/>
      <c r="T1489" s="152"/>
      <c r="U1489" s="152"/>
      <c r="V1489" s="152"/>
      <c r="W1489" s="152"/>
      <c r="X1489" s="152"/>
      <c r="Y1489" s="152"/>
      <c r="Z1489" s="152"/>
      <c r="AA1489" s="152"/>
      <c r="AB1489" s="152"/>
      <c r="AC1489" s="152"/>
      <c r="AD1489" s="152"/>
    </row>
    <row r="1490" spans="18:30" ht="15">
      <c r="R1490" s="152"/>
      <c r="S1490" s="152"/>
      <c r="T1490" s="152"/>
      <c r="U1490" s="152"/>
      <c r="V1490" s="152"/>
      <c r="W1490" s="152"/>
      <c r="X1490" s="152"/>
      <c r="Y1490" s="152"/>
      <c r="Z1490" s="152"/>
      <c r="AA1490" s="152"/>
      <c r="AB1490" s="152"/>
      <c r="AC1490" s="152"/>
      <c r="AD1490" s="152"/>
    </row>
    <row r="1491" spans="18:30" ht="15">
      <c r="R1491" s="152"/>
      <c r="S1491" s="152"/>
      <c r="T1491" s="152"/>
      <c r="U1491" s="152"/>
      <c r="V1491" s="152"/>
      <c r="W1491" s="152"/>
      <c r="X1491" s="152"/>
      <c r="Y1491" s="152"/>
      <c r="Z1491" s="152"/>
      <c r="AA1491" s="152"/>
      <c r="AB1491" s="152"/>
      <c r="AC1491" s="152"/>
      <c r="AD1491" s="152"/>
    </row>
    <row r="1492" spans="18:30" ht="15">
      <c r="R1492" s="152"/>
      <c r="S1492" s="152"/>
      <c r="T1492" s="152"/>
      <c r="U1492" s="152"/>
      <c r="V1492" s="152"/>
      <c r="W1492" s="152"/>
      <c r="X1492" s="152"/>
      <c r="Y1492" s="152"/>
      <c r="Z1492" s="152"/>
      <c r="AA1492" s="152"/>
      <c r="AB1492" s="152"/>
      <c r="AC1492" s="152"/>
      <c r="AD1492" s="152"/>
    </row>
    <row r="1493" spans="18:30" ht="15">
      <c r="R1493" s="152"/>
      <c r="S1493" s="152"/>
      <c r="T1493" s="152"/>
      <c r="U1493" s="152"/>
      <c r="V1493" s="152"/>
      <c r="W1493" s="152"/>
      <c r="X1493" s="152"/>
      <c r="Y1493" s="152"/>
      <c r="Z1493" s="152"/>
      <c r="AA1493" s="152"/>
      <c r="AB1493" s="152"/>
      <c r="AC1493" s="152"/>
      <c r="AD1493" s="152"/>
    </row>
    <row r="1494" spans="18:30" ht="15">
      <c r="R1494" s="152"/>
      <c r="S1494" s="152"/>
      <c r="T1494" s="152"/>
      <c r="U1494" s="152"/>
      <c r="V1494" s="152"/>
      <c r="W1494" s="152"/>
      <c r="X1494" s="152"/>
      <c r="Y1494" s="152"/>
      <c r="Z1494" s="152"/>
      <c r="AA1494" s="152"/>
      <c r="AB1494" s="152"/>
      <c r="AC1494" s="152"/>
      <c r="AD1494" s="152"/>
    </row>
    <row r="1495" spans="18:30" ht="15">
      <c r="R1495" s="152"/>
      <c r="S1495" s="152"/>
      <c r="T1495" s="152"/>
      <c r="U1495" s="152"/>
      <c r="V1495" s="152"/>
      <c r="W1495" s="152"/>
      <c r="X1495" s="152"/>
      <c r="Y1495" s="152"/>
      <c r="Z1495" s="152"/>
      <c r="AA1495" s="152"/>
      <c r="AB1495" s="152"/>
      <c r="AC1495" s="152"/>
      <c r="AD1495" s="152"/>
    </row>
    <row r="1496" spans="18:30" ht="15">
      <c r="R1496" s="152"/>
      <c r="S1496" s="152"/>
      <c r="T1496" s="152"/>
      <c r="U1496" s="152"/>
      <c r="V1496" s="152"/>
      <c r="W1496" s="152"/>
      <c r="X1496" s="152"/>
      <c r="Y1496" s="152"/>
      <c r="Z1496" s="152"/>
      <c r="AA1496" s="152"/>
      <c r="AB1496" s="152"/>
      <c r="AC1496" s="152"/>
      <c r="AD1496" s="152"/>
    </row>
    <row r="1497" spans="18:30" ht="15">
      <c r="R1497" s="152"/>
      <c r="S1497" s="152"/>
      <c r="T1497" s="152"/>
      <c r="U1497" s="152"/>
      <c r="V1497" s="152"/>
      <c r="W1497" s="152"/>
      <c r="X1497" s="152"/>
      <c r="Y1497" s="152"/>
      <c r="Z1497" s="152"/>
      <c r="AA1497" s="152"/>
      <c r="AB1497" s="152"/>
      <c r="AC1497" s="152"/>
      <c r="AD1497" s="152"/>
    </row>
    <row r="1498" spans="18:30" ht="15">
      <c r="R1498" s="152"/>
      <c r="S1498" s="152"/>
      <c r="T1498" s="152"/>
      <c r="U1498" s="152"/>
      <c r="V1498" s="152"/>
      <c r="W1498" s="152"/>
      <c r="X1498" s="152"/>
      <c r="Y1498" s="152"/>
      <c r="Z1498" s="152"/>
      <c r="AA1498" s="152"/>
      <c r="AB1498" s="152"/>
      <c r="AC1498" s="152"/>
      <c r="AD1498" s="152"/>
    </row>
    <row r="1499" spans="18:30" ht="15">
      <c r="R1499" s="152"/>
      <c r="S1499" s="152"/>
      <c r="T1499" s="152"/>
      <c r="U1499" s="152"/>
      <c r="V1499" s="152"/>
      <c r="W1499" s="152"/>
      <c r="X1499" s="152"/>
      <c r="Y1499" s="152"/>
      <c r="Z1499" s="152"/>
      <c r="AA1499" s="152"/>
      <c r="AB1499" s="152"/>
      <c r="AC1499" s="152"/>
      <c r="AD1499" s="152"/>
    </row>
    <row r="1500" spans="18:30" ht="15">
      <c r="R1500" s="152"/>
      <c r="S1500" s="152"/>
      <c r="T1500" s="152"/>
      <c r="U1500" s="152"/>
      <c r="V1500" s="152"/>
      <c r="W1500" s="152"/>
      <c r="X1500" s="152"/>
      <c r="Y1500" s="152"/>
      <c r="Z1500" s="152"/>
      <c r="AA1500" s="152"/>
      <c r="AB1500" s="152"/>
      <c r="AC1500" s="152"/>
      <c r="AD1500" s="152"/>
    </row>
    <row r="1501" spans="18:30" ht="15">
      <c r="R1501" s="152"/>
      <c r="S1501" s="152"/>
      <c r="T1501" s="152"/>
      <c r="U1501" s="152"/>
      <c r="V1501" s="152"/>
      <c r="W1501" s="152"/>
      <c r="X1501" s="152"/>
      <c r="Y1501" s="152"/>
      <c r="Z1501" s="152"/>
      <c r="AA1501" s="152"/>
      <c r="AB1501" s="152"/>
      <c r="AC1501" s="152"/>
      <c r="AD1501" s="152"/>
    </row>
    <row r="1502" spans="18:30" ht="15">
      <c r="R1502" s="152"/>
      <c r="S1502" s="152"/>
      <c r="T1502" s="152"/>
      <c r="U1502" s="152"/>
      <c r="V1502" s="152"/>
      <c r="W1502" s="152"/>
      <c r="X1502" s="152"/>
      <c r="Y1502" s="152"/>
      <c r="Z1502" s="152"/>
      <c r="AA1502" s="152"/>
      <c r="AB1502" s="152"/>
      <c r="AC1502" s="152"/>
      <c r="AD1502" s="152"/>
    </row>
    <row r="1503" spans="18:30" ht="15">
      <c r="R1503" s="152"/>
      <c r="S1503" s="152"/>
      <c r="T1503" s="152"/>
      <c r="U1503" s="152"/>
      <c r="V1503" s="152"/>
      <c r="W1503" s="152"/>
      <c r="X1503" s="152"/>
      <c r="Y1503" s="152"/>
      <c r="Z1503" s="152"/>
      <c r="AA1503" s="152"/>
      <c r="AB1503" s="152"/>
      <c r="AC1503" s="152"/>
      <c r="AD1503" s="152"/>
    </row>
    <row r="1504" spans="18:30" ht="15">
      <c r="R1504" s="152"/>
      <c r="S1504" s="152"/>
      <c r="T1504" s="152"/>
      <c r="U1504" s="152"/>
      <c r="V1504" s="152"/>
      <c r="W1504" s="152"/>
      <c r="X1504" s="152"/>
      <c r="Y1504" s="152"/>
      <c r="Z1504" s="152"/>
      <c r="AA1504" s="152"/>
      <c r="AB1504" s="152"/>
      <c r="AC1504" s="152"/>
      <c r="AD1504" s="152"/>
    </row>
    <row r="1505" spans="18:30" ht="15">
      <c r="R1505" s="152"/>
      <c r="S1505" s="152"/>
      <c r="T1505" s="152"/>
      <c r="U1505" s="152"/>
      <c r="V1505" s="152"/>
      <c r="W1505" s="152"/>
      <c r="X1505" s="152"/>
      <c r="Y1505" s="152"/>
      <c r="Z1505" s="152"/>
      <c r="AA1505" s="152"/>
      <c r="AB1505" s="152"/>
      <c r="AC1505" s="152"/>
      <c r="AD1505" s="152"/>
    </row>
    <row r="1506" spans="18:30" ht="15">
      <c r="R1506" s="152"/>
      <c r="S1506" s="152"/>
      <c r="T1506" s="152"/>
      <c r="U1506" s="152"/>
      <c r="V1506" s="152"/>
      <c r="W1506" s="152"/>
      <c r="X1506" s="152"/>
      <c r="Y1506" s="152"/>
      <c r="Z1506" s="152"/>
      <c r="AA1506" s="152"/>
      <c r="AB1506" s="152"/>
      <c r="AC1506" s="152"/>
      <c r="AD1506" s="152"/>
    </row>
    <row r="1507" spans="18:30" ht="15">
      <c r="R1507" s="152"/>
      <c r="S1507" s="152"/>
      <c r="T1507" s="152"/>
      <c r="U1507" s="152"/>
      <c r="V1507" s="152"/>
      <c r="W1507" s="152"/>
      <c r="X1507" s="152"/>
      <c r="Y1507" s="152"/>
      <c r="Z1507" s="152"/>
      <c r="AA1507" s="152"/>
      <c r="AB1507" s="152"/>
      <c r="AC1507" s="152"/>
      <c r="AD1507" s="152"/>
    </row>
    <row r="1508" spans="18:30" ht="15">
      <c r="R1508" s="152"/>
      <c r="S1508" s="152"/>
      <c r="T1508" s="152"/>
      <c r="U1508" s="152"/>
      <c r="V1508" s="152"/>
      <c r="W1508" s="152"/>
      <c r="X1508" s="152"/>
      <c r="Y1508" s="152"/>
      <c r="Z1508" s="152"/>
      <c r="AA1508" s="152"/>
      <c r="AB1508" s="152"/>
      <c r="AC1508" s="152"/>
      <c r="AD1508" s="152"/>
    </row>
    <row r="1509" spans="18:30" ht="15">
      <c r="R1509" s="152"/>
      <c r="S1509" s="152"/>
      <c r="T1509" s="152"/>
      <c r="U1509" s="152"/>
      <c r="V1509" s="152"/>
      <c r="W1509" s="152"/>
      <c r="X1509" s="152"/>
      <c r="Y1509" s="152"/>
      <c r="Z1509" s="152"/>
      <c r="AA1509" s="152"/>
      <c r="AB1509" s="152"/>
      <c r="AC1509" s="152"/>
      <c r="AD1509" s="152"/>
    </row>
    <row r="1510" spans="18:30" ht="15">
      <c r="R1510" s="152"/>
      <c r="S1510" s="152"/>
      <c r="T1510" s="152"/>
      <c r="U1510" s="152"/>
      <c r="V1510" s="152"/>
      <c r="W1510" s="152"/>
      <c r="X1510" s="152"/>
      <c r="Y1510" s="152"/>
      <c r="Z1510" s="152"/>
      <c r="AA1510" s="152"/>
      <c r="AB1510" s="152"/>
      <c r="AC1510" s="152"/>
      <c r="AD1510" s="152"/>
    </row>
    <row r="1511" spans="18:30" ht="15">
      <c r="R1511" s="152"/>
      <c r="S1511" s="152"/>
      <c r="T1511" s="152"/>
      <c r="U1511" s="152"/>
      <c r="V1511" s="152"/>
      <c r="W1511" s="152"/>
      <c r="X1511" s="152"/>
      <c r="Y1511" s="152"/>
      <c r="Z1511" s="152"/>
      <c r="AA1511" s="152"/>
      <c r="AB1511" s="152"/>
      <c r="AC1511" s="152"/>
      <c r="AD1511" s="152"/>
    </row>
    <row r="1512" spans="18:30" ht="15">
      <c r="R1512" s="152"/>
      <c r="S1512" s="152"/>
      <c r="T1512" s="152"/>
      <c r="U1512" s="152"/>
      <c r="V1512" s="152"/>
      <c r="W1512" s="152"/>
      <c r="X1512" s="152"/>
      <c r="Y1512" s="152"/>
      <c r="Z1512" s="152"/>
      <c r="AA1512" s="152"/>
      <c r="AB1512" s="152"/>
      <c r="AC1512" s="152"/>
      <c r="AD1512" s="152"/>
    </row>
    <row r="1513" spans="18:30" ht="15">
      <c r="R1513" s="152"/>
      <c r="S1513" s="152"/>
      <c r="T1513" s="152"/>
      <c r="U1513" s="152"/>
      <c r="V1513" s="152"/>
      <c r="W1513" s="152"/>
      <c r="X1513" s="152"/>
      <c r="Y1513" s="152"/>
      <c r="Z1513" s="152"/>
      <c r="AA1513" s="152"/>
      <c r="AB1513" s="152"/>
      <c r="AC1513" s="152"/>
      <c r="AD1513" s="152"/>
    </row>
    <row r="1514" spans="18:30" ht="15">
      <c r="R1514" s="152"/>
      <c r="S1514" s="152"/>
      <c r="T1514" s="152"/>
      <c r="U1514" s="152"/>
      <c r="V1514" s="152"/>
      <c r="W1514" s="152"/>
      <c r="X1514" s="152"/>
      <c r="Y1514" s="152"/>
      <c r="Z1514" s="152"/>
      <c r="AA1514" s="152"/>
      <c r="AB1514" s="152"/>
      <c r="AC1514" s="152"/>
      <c r="AD1514" s="152"/>
    </row>
    <row r="1515" spans="18:30" ht="15">
      <c r="R1515" s="152"/>
      <c r="S1515" s="152"/>
      <c r="T1515" s="152"/>
      <c r="U1515" s="152"/>
      <c r="V1515" s="152"/>
      <c r="W1515" s="152"/>
      <c r="X1515" s="152"/>
      <c r="Y1515" s="152"/>
      <c r="Z1515" s="152"/>
      <c r="AA1515" s="152"/>
      <c r="AB1515" s="152"/>
      <c r="AC1515" s="152"/>
      <c r="AD1515" s="152"/>
    </row>
    <row r="1516" spans="18:30" ht="15">
      <c r="R1516" s="152"/>
      <c r="S1516" s="152"/>
      <c r="T1516" s="152"/>
      <c r="U1516" s="152"/>
      <c r="V1516" s="152"/>
      <c r="W1516" s="152"/>
      <c r="X1516" s="152"/>
      <c r="Y1516" s="152"/>
      <c r="Z1516" s="152"/>
      <c r="AA1516" s="152"/>
      <c r="AB1516" s="152"/>
      <c r="AC1516" s="152"/>
      <c r="AD1516" s="152"/>
    </row>
    <row r="1517" spans="18:30" ht="15">
      <c r="R1517" s="152"/>
      <c r="S1517" s="152"/>
      <c r="T1517" s="152"/>
      <c r="U1517" s="152"/>
      <c r="V1517" s="152"/>
      <c r="W1517" s="152"/>
      <c r="X1517" s="152"/>
      <c r="Y1517" s="152"/>
      <c r="Z1517" s="152"/>
      <c r="AA1517" s="152"/>
      <c r="AB1517" s="152"/>
      <c r="AC1517" s="152"/>
      <c r="AD1517" s="152"/>
    </row>
    <row r="1518" spans="18:30" ht="15">
      <c r="R1518" s="152"/>
      <c r="S1518" s="152"/>
      <c r="T1518" s="152"/>
      <c r="U1518" s="152"/>
      <c r="V1518" s="152"/>
      <c r="W1518" s="152"/>
      <c r="X1518" s="152"/>
      <c r="Y1518" s="152"/>
      <c r="Z1518" s="152"/>
      <c r="AA1518" s="152"/>
      <c r="AB1518" s="152"/>
      <c r="AC1518" s="152"/>
      <c r="AD1518" s="152"/>
    </row>
    <row r="1519" spans="18:30" ht="15">
      <c r="R1519" s="152"/>
      <c r="S1519" s="152"/>
      <c r="T1519" s="152"/>
      <c r="U1519" s="152"/>
      <c r="V1519" s="152"/>
      <c r="W1519" s="152"/>
      <c r="X1519" s="152"/>
      <c r="Y1519" s="152"/>
      <c r="Z1519" s="152"/>
      <c r="AA1519" s="152"/>
      <c r="AB1519" s="152"/>
      <c r="AC1519" s="152"/>
      <c r="AD1519" s="152"/>
    </row>
    <row r="1520" spans="18:30" ht="15">
      <c r="R1520" s="152"/>
      <c r="S1520" s="152"/>
      <c r="T1520" s="152"/>
      <c r="U1520" s="152"/>
      <c r="V1520" s="152"/>
      <c r="W1520" s="152"/>
      <c r="X1520" s="152"/>
      <c r="Y1520" s="152"/>
      <c r="Z1520" s="152"/>
      <c r="AA1520" s="152"/>
      <c r="AB1520" s="152"/>
      <c r="AC1520" s="152"/>
      <c r="AD1520" s="152"/>
    </row>
    <row r="1521" spans="18:30" ht="15">
      <c r="R1521" s="152"/>
      <c r="S1521" s="152"/>
      <c r="T1521" s="152"/>
      <c r="U1521" s="152"/>
      <c r="V1521" s="152"/>
      <c r="W1521" s="152"/>
      <c r="X1521" s="152"/>
      <c r="Y1521" s="152"/>
      <c r="Z1521" s="152"/>
      <c r="AA1521" s="152"/>
      <c r="AB1521" s="152"/>
      <c r="AC1521" s="152"/>
      <c r="AD1521" s="152"/>
    </row>
    <row r="1522" spans="18:30" ht="15">
      <c r="R1522" s="152"/>
      <c r="S1522" s="152"/>
      <c r="T1522" s="152"/>
      <c r="U1522" s="152"/>
      <c r="V1522" s="152"/>
      <c r="W1522" s="152"/>
      <c r="X1522" s="152"/>
      <c r="Y1522" s="152"/>
      <c r="Z1522" s="152"/>
      <c r="AA1522" s="152"/>
      <c r="AB1522" s="152"/>
      <c r="AC1522" s="152"/>
      <c r="AD1522" s="152"/>
    </row>
    <row r="1523" spans="18:30" ht="15">
      <c r="R1523" s="152"/>
      <c r="S1523" s="152"/>
      <c r="T1523" s="152"/>
      <c r="U1523" s="152"/>
      <c r="V1523" s="152"/>
      <c r="W1523" s="152"/>
      <c r="X1523" s="152"/>
      <c r="Y1523" s="152"/>
      <c r="Z1523" s="152"/>
      <c r="AA1523" s="152"/>
      <c r="AB1523" s="152"/>
      <c r="AC1523" s="152"/>
      <c r="AD1523" s="152"/>
    </row>
    <row r="1524" spans="18:30" ht="15">
      <c r="R1524" s="152"/>
      <c r="S1524" s="152"/>
      <c r="T1524" s="152"/>
      <c r="U1524" s="152"/>
      <c r="V1524" s="152"/>
      <c r="W1524" s="152"/>
      <c r="X1524" s="152"/>
      <c r="Y1524" s="152"/>
      <c r="Z1524" s="152"/>
      <c r="AA1524" s="152"/>
      <c r="AB1524" s="152"/>
      <c r="AC1524" s="152"/>
      <c r="AD1524" s="152"/>
    </row>
    <row r="1525" spans="18:30" ht="15">
      <c r="R1525" s="152"/>
      <c r="S1525" s="152"/>
      <c r="T1525" s="152"/>
      <c r="U1525" s="152"/>
      <c r="V1525" s="152"/>
      <c r="W1525" s="152"/>
      <c r="X1525" s="152"/>
      <c r="Y1525" s="152"/>
      <c r="Z1525" s="152"/>
      <c r="AA1525" s="152"/>
      <c r="AB1525" s="152"/>
      <c r="AC1525" s="152"/>
      <c r="AD1525" s="152"/>
    </row>
    <row r="1526" spans="18:30" ht="15">
      <c r="R1526" s="152"/>
      <c r="S1526" s="152"/>
      <c r="T1526" s="152"/>
      <c r="U1526" s="152"/>
      <c r="V1526" s="152"/>
      <c r="W1526" s="152"/>
      <c r="X1526" s="152"/>
      <c r="Y1526" s="152"/>
      <c r="Z1526" s="152"/>
      <c r="AA1526" s="152"/>
      <c r="AB1526" s="152"/>
      <c r="AC1526" s="152"/>
      <c r="AD1526" s="152"/>
    </row>
    <row r="1527" spans="18:30" ht="15">
      <c r="R1527" s="152"/>
      <c r="S1527" s="152"/>
      <c r="T1527" s="152"/>
      <c r="U1527" s="152"/>
      <c r="V1527" s="152"/>
      <c r="W1527" s="152"/>
      <c r="X1527" s="152"/>
      <c r="Y1527" s="152"/>
      <c r="Z1527" s="152"/>
      <c r="AA1527" s="152"/>
      <c r="AB1527" s="152"/>
      <c r="AC1527" s="152"/>
      <c r="AD1527" s="152"/>
    </row>
    <row r="1528" spans="18:30" ht="15">
      <c r="R1528" s="152"/>
      <c r="S1528" s="152"/>
      <c r="T1528" s="152"/>
      <c r="U1528" s="152"/>
      <c r="V1528" s="152"/>
      <c r="W1528" s="152"/>
      <c r="X1528" s="152"/>
      <c r="Y1528" s="152"/>
      <c r="Z1528" s="152"/>
      <c r="AA1528" s="152"/>
      <c r="AB1528" s="152"/>
      <c r="AC1528" s="152"/>
      <c r="AD1528" s="152"/>
    </row>
    <row r="1529" spans="18:30" ht="15">
      <c r="R1529" s="152"/>
      <c r="S1529" s="152"/>
      <c r="T1529" s="152"/>
      <c r="U1529" s="152"/>
      <c r="V1529" s="152"/>
      <c r="W1529" s="152"/>
      <c r="X1529" s="152"/>
      <c r="Y1529" s="152"/>
      <c r="Z1529" s="152"/>
      <c r="AA1529" s="152"/>
      <c r="AB1529" s="152"/>
      <c r="AC1529" s="152"/>
      <c r="AD1529" s="152"/>
    </row>
    <row r="1530" spans="18:30" ht="15">
      <c r="R1530" s="152"/>
      <c r="S1530" s="152"/>
      <c r="T1530" s="152"/>
      <c r="U1530" s="152"/>
      <c r="V1530" s="152"/>
      <c r="W1530" s="152"/>
      <c r="X1530" s="152"/>
      <c r="Y1530" s="152"/>
      <c r="Z1530" s="152"/>
      <c r="AA1530" s="152"/>
      <c r="AB1530" s="152"/>
      <c r="AC1530" s="152"/>
      <c r="AD1530" s="152"/>
    </row>
    <row r="1531" spans="18:30" ht="15">
      <c r="R1531" s="152"/>
      <c r="S1531" s="152"/>
      <c r="T1531" s="152"/>
      <c r="U1531" s="152"/>
      <c r="V1531" s="152"/>
      <c r="W1531" s="152"/>
      <c r="X1531" s="152"/>
      <c r="Y1531" s="152"/>
      <c r="Z1531" s="152"/>
      <c r="AA1531" s="152"/>
      <c r="AB1531" s="152"/>
      <c r="AC1531" s="152"/>
      <c r="AD1531" s="152"/>
    </row>
    <row r="1532" spans="18:30" ht="15">
      <c r="R1532" s="152"/>
      <c r="S1532" s="152"/>
      <c r="T1532" s="152"/>
      <c r="U1532" s="152"/>
      <c r="V1532" s="152"/>
      <c r="W1532" s="152"/>
      <c r="X1532" s="152"/>
      <c r="Y1532" s="152"/>
      <c r="Z1532" s="152"/>
      <c r="AA1532" s="152"/>
      <c r="AB1532" s="152"/>
      <c r="AC1532" s="152"/>
      <c r="AD1532" s="152"/>
    </row>
    <row r="1533" spans="18:30" ht="15">
      <c r="R1533" s="152"/>
      <c r="S1533" s="152"/>
      <c r="T1533" s="152"/>
      <c r="U1533" s="152"/>
      <c r="V1533" s="152"/>
      <c r="W1533" s="152"/>
      <c r="X1533" s="152"/>
      <c r="Y1533" s="152"/>
      <c r="Z1533" s="152"/>
      <c r="AA1533" s="152"/>
      <c r="AB1533" s="152"/>
      <c r="AC1533" s="152"/>
      <c r="AD1533" s="152"/>
    </row>
    <row r="1534" spans="18:30" ht="15">
      <c r="R1534" s="152"/>
      <c r="S1534" s="152"/>
      <c r="T1534" s="152"/>
      <c r="U1534" s="152"/>
      <c r="V1534" s="152"/>
      <c r="W1534" s="152"/>
      <c r="X1534" s="152"/>
      <c r="Y1534" s="152"/>
      <c r="Z1534" s="152"/>
      <c r="AA1534" s="152"/>
      <c r="AB1534" s="152"/>
      <c r="AC1534" s="152"/>
      <c r="AD1534" s="152"/>
    </row>
    <row r="1535" spans="18:30" ht="15">
      <c r="R1535" s="152"/>
      <c r="S1535" s="152"/>
      <c r="T1535" s="152"/>
      <c r="U1535" s="152"/>
      <c r="V1535" s="152"/>
      <c r="W1535" s="152"/>
      <c r="X1535" s="152"/>
      <c r="Y1535" s="152"/>
      <c r="Z1535" s="152"/>
      <c r="AA1535" s="152"/>
      <c r="AB1535" s="152"/>
      <c r="AC1535" s="152"/>
      <c r="AD1535" s="152"/>
    </row>
    <row r="1536" spans="18:30" ht="15">
      <c r="R1536" s="152"/>
      <c r="S1536" s="152"/>
      <c r="T1536" s="152"/>
      <c r="U1536" s="152"/>
      <c r="V1536" s="152"/>
      <c r="W1536" s="152"/>
      <c r="X1536" s="152"/>
      <c r="Y1536" s="152"/>
      <c r="Z1536" s="152"/>
      <c r="AA1536" s="152"/>
      <c r="AB1536" s="152"/>
      <c r="AC1536" s="152"/>
      <c r="AD1536" s="152"/>
    </row>
    <row r="1537" spans="18:30" ht="15">
      <c r="R1537" s="152"/>
      <c r="S1537" s="152"/>
      <c r="T1537" s="152"/>
      <c r="U1537" s="152"/>
      <c r="V1537" s="152"/>
      <c r="W1537" s="152"/>
      <c r="X1537" s="152"/>
      <c r="Y1537" s="152"/>
      <c r="Z1537" s="152"/>
      <c r="AA1537" s="152"/>
      <c r="AB1537" s="152"/>
      <c r="AC1537" s="152"/>
      <c r="AD1537" s="152"/>
    </row>
    <row r="1538" spans="18:30" ht="15">
      <c r="R1538" s="152"/>
      <c r="S1538" s="152"/>
      <c r="T1538" s="152"/>
      <c r="U1538" s="152"/>
      <c r="V1538" s="152"/>
      <c r="W1538" s="152"/>
      <c r="X1538" s="152"/>
      <c r="Y1538" s="152"/>
      <c r="Z1538" s="152"/>
      <c r="AA1538" s="152"/>
      <c r="AB1538" s="152"/>
      <c r="AC1538" s="152"/>
      <c r="AD1538" s="152"/>
    </row>
    <row r="1539" spans="18:30" ht="15">
      <c r="R1539" s="152"/>
      <c r="S1539" s="152"/>
      <c r="T1539" s="152"/>
      <c r="U1539" s="152"/>
      <c r="V1539" s="152"/>
      <c r="W1539" s="152"/>
      <c r="X1539" s="152"/>
      <c r="Y1539" s="152"/>
      <c r="Z1539" s="152"/>
      <c r="AA1539" s="152"/>
      <c r="AB1539" s="152"/>
      <c r="AC1539" s="152"/>
      <c r="AD1539" s="152"/>
    </row>
    <row r="1540" spans="18:30" ht="15">
      <c r="R1540" s="152"/>
      <c r="S1540" s="152"/>
      <c r="T1540" s="152"/>
      <c r="U1540" s="152"/>
      <c r="V1540" s="152"/>
      <c r="W1540" s="152"/>
      <c r="X1540" s="152"/>
      <c r="Y1540" s="152"/>
      <c r="Z1540" s="152"/>
      <c r="AA1540" s="152"/>
      <c r="AB1540" s="152"/>
      <c r="AC1540" s="152"/>
      <c r="AD1540" s="152"/>
    </row>
    <row r="1541" spans="18:30" ht="15">
      <c r="R1541" s="152"/>
      <c r="S1541" s="152"/>
      <c r="T1541" s="152"/>
      <c r="U1541" s="152"/>
      <c r="V1541" s="152"/>
      <c r="W1541" s="152"/>
      <c r="X1541" s="152"/>
      <c r="Y1541" s="152"/>
      <c r="Z1541" s="152"/>
      <c r="AA1541" s="152"/>
      <c r="AB1541" s="152"/>
      <c r="AC1541" s="152"/>
      <c r="AD1541" s="152"/>
    </row>
    <row r="1542" spans="18:30" ht="15">
      <c r="R1542" s="152"/>
      <c r="S1542" s="152"/>
      <c r="T1542" s="152"/>
      <c r="U1542" s="152"/>
      <c r="V1542" s="152"/>
      <c r="W1542" s="152"/>
      <c r="X1542" s="152"/>
      <c r="Y1542" s="152"/>
      <c r="Z1542" s="152"/>
      <c r="AA1542" s="152"/>
      <c r="AB1542" s="152"/>
      <c r="AC1542" s="152"/>
      <c r="AD1542" s="152"/>
    </row>
    <row r="1543" spans="18:30" ht="15">
      <c r="R1543" s="152"/>
      <c r="S1543" s="152"/>
      <c r="T1543" s="152"/>
      <c r="U1543" s="152"/>
      <c r="V1543" s="152"/>
      <c r="W1543" s="152"/>
      <c r="X1543" s="152"/>
      <c r="Y1543" s="152"/>
      <c r="Z1543" s="152"/>
      <c r="AA1543" s="152"/>
      <c r="AB1543" s="152"/>
      <c r="AC1543" s="152"/>
      <c r="AD1543" s="152"/>
    </row>
    <row r="1544" spans="18:30" ht="15">
      <c r="R1544" s="152"/>
      <c r="S1544" s="152"/>
      <c r="T1544" s="152"/>
      <c r="U1544" s="152"/>
      <c r="V1544" s="152"/>
      <c r="W1544" s="152"/>
      <c r="X1544" s="152"/>
      <c r="Y1544" s="152"/>
      <c r="Z1544" s="152"/>
      <c r="AA1544" s="152"/>
      <c r="AB1544" s="152"/>
      <c r="AC1544" s="152"/>
      <c r="AD1544" s="152"/>
    </row>
    <row r="1545" spans="18:30" ht="15">
      <c r="R1545" s="152"/>
      <c r="S1545" s="152"/>
      <c r="T1545" s="152"/>
      <c r="U1545" s="152"/>
      <c r="V1545" s="152"/>
      <c r="W1545" s="152"/>
      <c r="X1545" s="152"/>
      <c r="Y1545" s="152"/>
      <c r="Z1545" s="152"/>
      <c r="AA1545" s="152"/>
      <c r="AB1545" s="152"/>
      <c r="AC1545" s="152"/>
      <c r="AD1545" s="152"/>
    </row>
    <row r="1546" spans="18:30" ht="15">
      <c r="R1546" s="152"/>
      <c r="S1546" s="152"/>
      <c r="T1546" s="152"/>
      <c r="U1546" s="152"/>
      <c r="V1546" s="152"/>
      <c r="W1546" s="152"/>
      <c r="X1546" s="152"/>
      <c r="Y1546" s="152"/>
      <c r="Z1546" s="152"/>
      <c r="AA1546" s="152"/>
      <c r="AB1546" s="152"/>
      <c r="AC1546" s="152"/>
      <c r="AD1546" s="152"/>
    </row>
    <row r="1547" spans="18:30" ht="15">
      <c r="R1547" s="152"/>
      <c r="S1547" s="152"/>
      <c r="T1547" s="152"/>
      <c r="U1547" s="152"/>
      <c r="V1547" s="152"/>
      <c r="W1547" s="152"/>
      <c r="X1547" s="152"/>
      <c r="Y1547" s="152"/>
      <c r="Z1547" s="152"/>
      <c r="AA1547" s="152"/>
      <c r="AB1547" s="152"/>
      <c r="AC1547" s="152"/>
      <c r="AD1547" s="152"/>
    </row>
    <row r="1548" spans="18:30" ht="15">
      <c r="R1548" s="152"/>
      <c r="S1548" s="152"/>
      <c r="T1548" s="152"/>
      <c r="U1548" s="152"/>
      <c r="V1548" s="152"/>
      <c r="W1548" s="152"/>
      <c r="X1548" s="152"/>
      <c r="Y1548" s="152"/>
      <c r="Z1548" s="152"/>
      <c r="AA1548" s="152"/>
      <c r="AB1548" s="152"/>
      <c r="AC1548" s="152"/>
      <c r="AD1548" s="152"/>
    </row>
    <row r="1549" spans="18:30" ht="15">
      <c r="R1549" s="152"/>
      <c r="S1549" s="152"/>
      <c r="T1549" s="152"/>
      <c r="U1549" s="152"/>
      <c r="V1549" s="152"/>
      <c r="W1549" s="152"/>
      <c r="X1549" s="152"/>
      <c r="Y1549" s="152"/>
      <c r="Z1549" s="152"/>
      <c r="AA1549" s="152"/>
      <c r="AB1549" s="152"/>
      <c r="AC1549" s="152"/>
      <c r="AD1549" s="152"/>
    </row>
    <row r="1550" spans="18:30" ht="15">
      <c r="R1550" s="152"/>
      <c r="S1550" s="152"/>
      <c r="T1550" s="152"/>
      <c r="U1550" s="152"/>
      <c r="V1550" s="152"/>
      <c r="W1550" s="152"/>
      <c r="X1550" s="152"/>
      <c r="Y1550" s="152"/>
      <c r="Z1550" s="152"/>
      <c r="AA1550" s="152"/>
      <c r="AB1550" s="152"/>
      <c r="AC1550" s="152"/>
      <c r="AD1550" s="152"/>
    </row>
    <row r="1551" spans="18:30" ht="15">
      <c r="R1551" s="152"/>
      <c r="S1551" s="152"/>
      <c r="T1551" s="152"/>
      <c r="U1551" s="152"/>
      <c r="V1551" s="152"/>
      <c r="W1551" s="152"/>
      <c r="X1551" s="152"/>
      <c r="Y1551" s="152"/>
      <c r="Z1551" s="152"/>
      <c r="AA1551" s="152"/>
      <c r="AB1551" s="152"/>
      <c r="AC1551" s="152"/>
      <c r="AD1551" s="152"/>
    </row>
    <row r="1552" spans="18:30" ht="15">
      <c r="R1552" s="152"/>
      <c r="S1552" s="152"/>
      <c r="T1552" s="152"/>
      <c r="U1552" s="152"/>
      <c r="V1552" s="152"/>
      <c r="W1552" s="152"/>
      <c r="X1552" s="152"/>
      <c r="Y1552" s="152"/>
      <c r="Z1552" s="152"/>
      <c r="AA1552" s="152"/>
      <c r="AB1552" s="152"/>
      <c r="AC1552" s="152"/>
      <c r="AD1552" s="152"/>
    </row>
    <row r="1553" spans="18:30" ht="15">
      <c r="R1553" s="152"/>
      <c r="S1553" s="152"/>
      <c r="T1553" s="152"/>
      <c r="U1553" s="152"/>
      <c r="V1553" s="152"/>
      <c r="W1553" s="152"/>
      <c r="X1553" s="152"/>
      <c r="Y1553" s="152"/>
      <c r="Z1553" s="152"/>
      <c r="AA1553" s="152"/>
      <c r="AB1553" s="152"/>
      <c r="AC1553" s="152"/>
      <c r="AD1553" s="152"/>
    </row>
    <row r="1554" spans="18:30" ht="15">
      <c r="R1554" s="152"/>
      <c r="S1554" s="152"/>
      <c r="T1554" s="152"/>
      <c r="U1554" s="152"/>
      <c r="V1554" s="152"/>
      <c r="W1554" s="152"/>
      <c r="X1554" s="152"/>
      <c r="Y1554" s="152"/>
      <c r="Z1554" s="152"/>
      <c r="AA1554" s="152"/>
      <c r="AB1554" s="152"/>
      <c r="AC1554" s="152"/>
      <c r="AD1554" s="152"/>
    </row>
    <row r="1555" spans="18:30" ht="15">
      <c r="R1555" s="152"/>
      <c r="S1555" s="152"/>
      <c r="T1555" s="152"/>
      <c r="U1555" s="152"/>
      <c r="V1555" s="152"/>
      <c r="W1555" s="152"/>
      <c r="X1555" s="152"/>
      <c r="Y1555" s="152"/>
      <c r="Z1555" s="152"/>
      <c r="AA1555" s="152"/>
      <c r="AB1555" s="152"/>
      <c r="AC1555" s="152"/>
      <c r="AD1555" s="152"/>
    </row>
    <row r="1556" spans="18:30" ht="15">
      <c r="R1556" s="152"/>
      <c r="S1556" s="152"/>
      <c r="T1556" s="152"/>
      <c r="U1556" s="152"/>
      <c r="V1556" s="152"/>
      <c r="W1556" s="152"/>
      <c r="X1556" s="152"/>
      <c r="Y1556" s="152"/>
      <c r="Z1556" s="152"/>
      <c r="AA1556" s="152"/>
      <c r="AB1556" s="152"/>
      <c r="AC1556" s="152"/>
      <c r="AD1556" s="152"/>
    </row>
    <row r="1557" spans="18:30" ht="15">
      <c r="R1557" s="152"/>
      <c r="S1557" s="152"/>
      <c r="T1557" s="152"/>
      <c r="U1557" s="152"/>
      <c r="V1557" s="152"/>
      <c r="W1557" s="152"/>
      <c r="X1557" s="152"/>
      <c r="Y1557" s="152"/>
      <c r="Z1557" s="152"/>
      <c r="AA1557" s="152"/>
      <c r="AB1557" s="152"/>
      <c r="AC1557" s="152"/>
      <c r="AD1557" s="152"/>
    </row>
    <row r="1558" spans="18:30" ht="15">
      <c r="R1558" s="152"/>
      <c r="S1558" s="152"/>
      <c r="T1558" s="152"/>
      <c r="U1558" s="152"/>
      <c r="V1558" s="152"/>
      <c r="W1558" s="152"/>
      <c r="X1558" s="152"/>
      <c r="Y1558" s="152"/>
      <c r="Z1558" s="152"/>
      <c r="AA1558" s="152"/>
      <c r="AB1558" s="152"/>
      <c r="AC1558" s="152"/>
      <c r="AD1558" s="152"/>
    </row>
    <row r="1559" spans="18:30" ht="15">
      <c r="R1559" s="152"/>
      <c r="S1559" s="152"/>
      <c r="T1559" s="152"/>
      <c r="U1559" s="152"/>
      <c r="V1559" s="152"/>
      <c r="W1559" s="152"/>
      <c r="X1559" s="152"/>
      <c r="Y1559" s="152"/>
      <c r="Z1559" s="152"/>
      <c r="AA1559" s="152"/>
      <c r="AB1559" s="152"/>
      <c r="AC1559" s="152"/>
      <c r="AD1559" s="152"/>
    </row>
    <row r="1560" spans="18:30" ht="15">
      <c r="R1560" s="152"/>
      <c r="S1560" s="152"/>
      <c r="T1560" s="152"/>
      <c r="U1560" s="152"/>
      <c r="V1560" s="152"/>
      <c r="W1560" s="152"/>
      <c r="X1560" s="152"/>
      <c r="Y1560" s="152"/>
      <c r="Z1560" s="152"/>
      <c r="AA1560" s="152"/>
      <c r="AB1560" s="152"/>
      <c r="AC1560" s="152"/>
      <c r="AD1560" s="152"/>
    </row>
    <row r="1561" spans="18:30" ht="15">
      <c r="R1561" s="152"/>
      <c r="S1561" s="152"/>
      <c r="T1561" s="152"/>
      <c r="U1561" s="152"/>
      <c r="V1561" s="152"/>
      <c r="W1561" s="152"/>
      <c r="X1561" s="152"/>
      <c r="Y1561" s="152"/>
      <c r="Z1561" s="152"/>
      <c r="AA1561" s="152"/>
      <c r="AB1561" s="152"/>
      <c r="AC1561" s="152"/>
      <c r="AD1561" s="152"/>
    </row>
    <row r="1562" spans="18:30" ht="15">
      <c r="R1562" s="152"/>
      <c r="S1562" s="152"/>
      <c r="T1562" s="152"/>
      <c r="U1562" s="152"/>
      <c r="V1562" s="152"/>
      <c r="W1562" s="152"/>
      <c r="X1562" s="152"/>
      <c r="Y1562" s="152"/>
      <c r="Z1562" s="152"/>
      <c r="AA1562" s="152"/>
      <c r="AB1562" s="152"/>
      <c r="AC1562" s="152"/>
      <c r="AD1562" s="152"/>
    </row>
    <row r="1563" spans="18:30" ht="15">
      <c r="R1563" s="152"/>
      <c r="S1563" s="152"/>
      <c r="T1563" s="152"/>
      <c r="U1563" s="152"/>
      <c r="V1563" s="152"/>
      <c r="W1563" s="152"/>
      <c r="X1563" s="152"/>
      <c r="Y1563" s="152"/>
      <c r="Z1563" s="152"/>
      <c r="AA1563" s="152"/>
      <c r="AB1563" s="152"/>
      <c r="AC1563" s="152"/>
      <c r="AD1563" s="152"/>
    </row>
    <row r="1564" spans="18:30" ht="15">
      <c r="R1564" s="152"/>
      <c r="S1564" s="152"/>
      <c r="T1564" s="152"/>
      <c r="U1564" s="152"/>
      <c r="V1564" s="152"/>
      <c r="W1564" s="152"/>
      <c r="X1564" s="152"/>
      <c r="Y1564" s="152"/>
      <c r="Z1564" s="152"/>
      <c r="AA1564" s="152"/>
      <c r="AB1564" s="152"/>
      <c r="AC1564" s="152"/>
      <c r="AD1564" s="152"/>
    </row>
    <row r="1565" spans="18:30" ht="15">
      <c r="R1565" s="152"/>
      <c r="S1565" s="152"/>
      <c r="T1565" s="152"/>
      <c r="U1565" s="152"/>
      <c r="V1565" s="152"/>
      <c r="W1565" s="152"/>
      <c r="X1565" s="152"/>
      <c r="Y1565" s="152"/>
      <c r="Z1565" s="152"/>
      <c r="AA1565" s="152"/>
      <c r="AB1565" s="152"/>
      <c r="AC1565" s="152"/>
      <c r="AD1565" s="152"/>
    </row>
    <row r="1566" spans="18:30" ht="15">
      <c r="R1566" s="152"/>
      <c r="S1566" s="152"/>
      <c r="T1566" s="152"/>
      <c r="U1566" s="152"/>
      <c r="V1566" s="152"/>
      <c r="W1566" s="152"/>
      <c r="X1566" s="152"/>
      <c r="Y1566" s="152"/>
      <c r="Z1566" s="152"/>
      <c r="AA1566" s="152"/>
      <c r="AB1566" s="152"/>
      <c r="AC1566" s="152"/>
      <c r="AD1566" s="152"/>
    </row>
    <row r="1567" spans="18:30" ht="15">
      <c r="R1567" s="152"/>
      <c r="S1567" s="152"/>
      <c r="T1567" s="152"/>
      <c r="U1567" s="152"/>
      <c r="V1567" s="152"/>
      <c r="W1567" s="152"/>
      <c r="X1567" s="152"/>
      <c r="Y1567" s="152"/>
      <c r="Z1567" s="152"/>
      <c r="AA1567" s="152"/>
      <c r="AB1567" s="152"/>
      <c r="AC1567" s="152"/>
      <c r="AD1567" s="152"/>
    </row>
    <row r="1568" spans="18:30" ht="15">
      <c r="R1568" s="152"/>
      <c r="S1568" s="152"/>
      <c r="T1568" s="152"/>
      <c r="U1568" s="152"/>
      <c r="V1568" s="152"/>
      <c r="W1568" s="152"/>
      <c r="X1568" s="152"/>
      <c r="Y1568" s="152"/>
      <c r="Z1568" s="152"/>
      <c r="AA1568" s="152"/>
      <c r="AB1568" s="152"/>
      <c r="AC1568" s="152"/>
      <c r="AD1568" s="152"/>
    </row>
    <row r="1569" spans="18:30" ht="15">
      <c r="R1569" s="152"/>
      <c r="S1569" s="152"/>
      <c r="T1569" s="152"/>
      <c r="U1569" s="152"/>
      <c r="V1569" s="152"/>
      <c r="W1569" s="152"/>
      <c r="X1569" s="152"/>
      <c r="Y1569" s="152"/>
      <c r="Z1569" s="152"/>
      <c r="AA1569" s="152"/>
      <c r="AB1569" s="152"/>
      <c r="AC1569" s="152"/>
      <c r="AD1569" s="152"/>
    </row>
    <row r="1570" spans="18:30" ht="15">
      <c r="R1570" s="152"/>
      <c r="S1570" s="152"/>
      <c r="T1570" s="152"/>
      <c r="U1570" s="152"/>
      <c r="V1570" s="152"/>
      <c r="W1570" s="152"/>
      <c r="X1570" s="152"/>
      <c r="Y1570" s="152"/>
      <c r="Z1570" s="152"/>
      <c r="AA1570" s="152"/>
      <c r="AB1570" s="152"/>
      <c r="AC1570" s="152"/>
      <c r="AD1570" s="152"/>
    </row>
    <row r="1571" spans="18:30" ht="15">
      <c r="R1571" s="152"/>
      <c r="S1571" s="152"/>
      <c r="T1571" s="152"/>
      <c r="U1571" s="152"/>
      <c r="V1571" s="152"/>
      <c r="W1571" s="152"/>
      <c r="X1571" s="152"/>
      <c r="Y1571" s="152"/>
      <c r="Z1571" s="152"/>
      <c r="AA1571" s="152"/>
      <c r="AB1571" s="152"/>
      <c r="AC1571" s="152"/>
      <c r="AD1571" s="152"/>
    </row>
    <row r="1572" spans="18:30" ht="15">
      <c r="R1572" s="152"/>
      <c r="S1572" s="152"/>
      <c r="T1572" s="152"/>
      <c r="U1572" s="152"/>
      <c r="V1572" s="152"/>
      <c r="W1572" s="152"/>
      <c r="X1572" s="152"/>
      <c r="Y1572" s="152"/>
      <c r="Z1572" s="152"/>
      <c r="AA1572" s="152"/>
      <c r="AB1572" s="152"/>
      <c r="AC1572" s="152"/>
      <c r="AD1572" s="152"/>
    </row>
    <row r="1573" spans="18:30" ht="15">
      <c r="R1573" s="152"/>
      <c r="S1573" s="152"/>
      <c r="T1573" s="152"/>
      <c r="U1573" s="152"/>
      <c r="V1573" s="152"/>
      <c r="W1573" s="152"/>
      <c r="X1573" s="152"/>
      <c r="Y1573" s="152"/>
      <c r="Z1573" s="152"/>
      <c r="AA1573" s="152"/>
      <c r="AB1573" s="152"/>
      <c r="AC1573" s="152"/>
      <c r="AD1573" s="152"/>
    </row>
    <row r="1574" spans="18:30" ht="15">
      <c r="R1574" s="152"/>
      <c r="S1574" s="152"/>
      <c r="T1574" s="152"/>
      <c r="U1574" s="152"/>
      <c r="V1574" s="152"/>
      <c r="W1574" s="152"/>
      <c r="X1574" s="152"/>
      <c r="Y1574" s="152"/>
      <c r="Z1574" s="152"/>
      <c r="AA1574" s="152"/>
      <c r="AB1574" s="152"/>
      <c r="AC1574" s="152"/>
      <c r="AD1574" s="152"/>
    </row>
    <row r="1575" spans="18:30" ht="15">
      <c r="R1575" s="152"/>
      <c r="S1575" s="152"/>
      <c r="T1575" s="152"/>
      <c r="U1575" s="152"/>
      <c r="V1575" s="152"/>
      <c r="W1575" s="152"/>
      <c r="X1575" s="152"/>
      <c r="Y1575" s="152"/>
      <c r="Z1575" s="152"/>
      <c r="AA1575" s="152"/>
      <c r="AB1575" s="152"/>
      <c r="AC1575" s="152"/>
      <c r="AD1575" s="152"/>
    </row>
    <row r="1576" spans="18:30" ht="15">
      <c r="R1576" s="152"/>
      <c r="S1576" s="152"/>
      <c r="T1576" s="152"/>
      <c r="U1576" s="152"/>
      <c r="V1576" s="152"/>
      <c r="W1576" s="152"/>
      <c r="X1576" s="152"/>
      <c r="Y1576" s="152"/>
      <c r="Z1576" s="152"/>
      <c r="AA1576" s="152"/>
      <c r="AB1576" s="152"/>
      <c r="AC1576" s="152"/>
      <c r="AD1576" s="152"/>
    </row>
    <row r="1577" spans="18:30" ht="15">
      <c r="R1577" s="152"/>
      <c r="S1577" s="152"/>
      <c r="T1577" s="152"/>
      <c r="U1577" s="152"/>
      <c r="V1577" s="152"/>
      <c r="W1577" s="152"/>
      <c r="X1577" s="152"/>
      <c r="Y1577" s="152"/>
      <c r="Z1577" s="152"/>
      <c r="AA1577" s="152"/>
      <c r="AB1577" s="152"/>
      <c r="AC1577" s="152"/>
      <c r="AD1577" s="152"/>
    </row>
    <row r="1578" spans="18:30" ht="15">
      <c r="R1578" s="152"/>
      <c r="S1578" s="152"/>
      <c r="T1578" s="152"/>
      <c r="U1578" s="152"/>
      <c r="V1578" s="152"/>
      <c r="W1578" s="152"/>
      <c r="X1578" s="152"/>
      <c r="Y1578" s="152"/>
      <c r="Z1578" s="152"/>
      <c r="AA1578" s="152"/>
      <c r="AB1578" s="152"/>
      <c r="AC1578" s="152"/>
      <c r="AD1578" s="152"/>
    </row>
    <row r="1579" spans="18:30" ht="15">
      <c r="R1579" s="152"/>
      <c r="S1579" s="152"/>
      <c r="T1579" s="152"/>
      <c r="U1579" s="152"/>
      <c r="V1579" s="152"/>
      <c r="W1579" s="152"/>
      <c r="X1579" s="152"/>
      <c r="Y1579" s="152"/>
      <c r="Z1579" s="152"/>
      <c r="AA1579" s="152"/>
      <c r="AB1579" s="152"/>
      <c r="AC1579" s="152"/>
      <c r="AD1579" s="152"/>
    </row>
    <row r="1580" spans="18:30" ht="15">
      <c r="R1580" s="152"/>
      <c r="S1580" s="152"/>
      <c r="T1580" s="152"/>
      <c r="U1580" s="152"/>
      <c r="V1580" s="152"/>
      <c r="W1580" s="152"/>
      <c r="X1580" s="152"/>
      <c r="Y1580" s="152"/>
      <c r="Z1580" s="152"/>
      <c r="AA1580" s="152"/>
      <c r="AB1580" s="152"/>
      <c r="AC1580" s="152"/>
      <c r="AD1580" s="152"/>
    </row>
    <row r="1581" spans="18:30" ht="15">
      <c r="R1581" s="152"/>
      <c r="S1581" s="152"/>
      <c r="T1581" s="152"/>
      <c r="U1581" s="152"/>
      <c r="V1581" s="152"/>
      <c r="W1581" s="152"/>
      <c r="X1581" s="152"/>
      <c r="Y1581" s="152"/>
      <c r="Z1581" s="152"/>
      <c r="AA1581" s="152"/>
      <c r="AB1581" s="152"/>
      <c r="AC1581" s="152"/>
      <c r="AD1581" s="152"/>
    </row>
    <row r="1582" spans="18:30" ht="15">
      <c r="R1582" s="152"/>
      <c r="S1582" s="152"/>
      <c r="T1582" s="152"/>
      <c r="U1582" s="152"/>
      <c r="V1582" s="152"/>
      <c r="W1582" s="152"/>
      <c r="X1582" s="152"/>
      <c r="Y1582" s="152"/>
      <c r="Z1582" s="152"/>
      <c r="AA1582" s="152"/>
      <c r="AB1582" s="152"/>
      <c r="AC1582" s="152"/>
      <c r="AD1582" s="152"/>
    </row>
    <row r="1583" spans="18:30" ht="15">
      <c r="R1583" s="152"/>
      <c r="S1583" s="152"/>
      <c r="T1583" s="152"/>
      <c r="U1583" s="152"/>
      <c r="V1583" s="152"/>
      <c r="W1583" s="152"/>
      <c r="X1583" s="152"/>
      <c r="Y1583" s="152"/>
      <c r="Z1583" s="152"/>
      <c r="AA1583" s="152"/>
      <c r="AB1583" s="152"/>
      <c r="AC1583" s="152"/>
      <c r="AD1583" s="152"/>
    </row>
    <row r="1584" spans="18:30" ht="15">
      <c r="R1584" s="152"/>
      <c r="S1584" s="152"/>
      <c r="T1584" s="152"/>
      <c r="U1584" s="152"/>
      <c r="V1584" s="152"/>
      <c r="W1584" s="152"/>
      <c r="X1584" s="152"/>
      <c r="Y1584" s="152"/>
      <c r="Z1584" s="152"/>
      <c r="AA1584" s="152"/>
      <c r="AB1584" s="152"/>
      <c r="AC1584" s="152"/>
      <c r="AD1584" s="152"/>
    </row>
    <row r="1585" spans="18:30" ht="15">
      <c r="R1585" s="152"/>
      <c r="S1585" s="152"/>
      <c r="T1585" s="152"/>
      <c r="U1585" s="152"/>
      <c r="V1585" s="152"/>
      <c r="W1585" s="152"/>
      <c r="X1585" s="152"/>
      <c r="Y1585" s="152"/>
      <c r="Z1585" s="152"/>
      <c r="AA1585" s="152"/>
      <c r="AB1585" s="152"/>
      <c r="AC1585" s="152"/>
      <c r="AD1585" s="152"/>
    </row>
    <row r="1586" spans="18:30" ht="15">
      <c r="R1586" s="152"/>
      <c r="S1586" s="152"/>
      <c r="T1586" s="152"/>
      <c r="U1586" s="152"/>
      <c r="V1586" s="152"/>
      <c r="W1586" s="152"/>
      <c r="X1586" s="152"/>
      <c r="Y1586" s="152"/>
      <c r="Z1586" s="152"/>
      <c r="AA1586" s="152"/>
      <c r="AB1586" s="152"/>
      <c r="AC1586" s="152"/>
      <c r="AD1586" s="152"/>
    </row>
    <row r="1587" spans="18:30" ht="15">
      <c r="R1587" s="152"/>
      <c r="S1587" s="152"/>
      <c r="T1587" s="152"/>
      <c r="U1587" s="152"/>
      <c r="V1587" s="152"/>
      <c r="W1587" s="152"/>
      <c r="X1587" s="152"/>
      <c r="Y1587" s="152"/>
      <c r="Z1587" s="152"/>
      <c r="AA1587" s="152"/>
      <c r="AB1587" s="152"/>
      <c r="AC1587" s="152"/>
      <c r="AD1587" s="152"/>
    </row>
    <row r="1588" spans="18:30" ht="15">
      <c r="R1588" s="152"/>
      <c r="S1588" s="152"/>
      <c r="T1588" s="152"/>
      <c r="U1588" s="152"/>
      <c r="V1588" s="152"/>
      <c r="W1588" s="152"/>
      <c r="X1588" s="152"/>
      <c r="Y1588" s="152"/>
      <c r="Z1588" s="152"/>
      <c r="AA1588" s="152"/>
      <c r="AB1588" s="152"/>
      <c r="AC1588" s="152"/>
      <c r="AD1588" s="152"/>
    </row>
    <row r="1589" spans="18:30" ht="15">
      <c r="R1589" s="152"/>
      <c r="S1589" s="152"/>
      <c r="T1589" s="152"/>
      <c r="U1589" s="152"/>
      <c r="V1589" s="152"/>
      <c r="W1589" s="152"/>
      <c r="X1589" s="152"/>
      <c r="Y1589" s="152"/>
      <c r="Z1589" s="152"/>
      <c r="AA1589" s="152"/>
      <c r="AB1589" s="152"/>
      <c r="AC1589" s="152"/>
      <c r="AD1589" s="152"/>
    </row>
    <row r="1590" spans="18:30" ht="15">
      <c r="R1590" s="152"/>
      <c r="S1590" s="152"/>
      <c r="T1590" s="152"/>
      <c r="U1590" s="152"/>
      <c r="V1590" s="152"/>
      <c r="W1590" s="152"/>
      <c r="X1590" s="152"/>
      <c r="Y1590" s="152"/>
      <c r="Z1590" s="152"/>
      <c r="AA1590" s="152"/>
      <c r="AB1590" s="152"/>
      <c r="AC1590" s="152"/>
      <c r="AD1590" s="152"/>
    </row>
    <row r="1591" spans="18:30" ht="15">
      <c r="R1591" s="152"/>
      <c r="S1591" s="152"/>
      <c r="T1591" s="152"/>
      <c r="U1591" s="152"/>
      <c r="V1591" s="152"/>
      <c r="W1591" s="152"/>
      <c r="X1591" s="152"/>
      <c r="Y1591" s="152"/>
      <c r="Z1591" s="152"/>
      <c r="AA1591" s="152"/>
      <c r="AB1591" s="152"/>
      <c r="AC1591" s="152"/>
      <c r="AD1591" s="152"/>
    </row>
    <row r="1592" spans="18:30" ht="15">
      <c r="R1592" s="152"/>
      <c r="S1592" s="152"/>
      <c r="T1592" s="152"/>
      <c r="U1592" s="152"/>
      <c r="V1592" s="152"/>
      <c r="W1592" s="152"/>
      <c r="X1592" s="152"/>
      <c r="Y1592" s="152"/>
      <c r="Z1592" s="152"/>
      <c r="AA1592" s="152"/>
      <c r="AB1592" s="152"/>
      <c r="AC1592" s="152"/>
      <c r="AD1592" s="152"/>
    </row>
    <row r="1593" spans="18:30" ht="15">
      <c r="R1593" s="152"/>
      <c r="S1593" s="152"/>
      <c r="T1593" s="152"/>
      <c r="U1593" s="152"/>
      <c r="V1593" s="152"/>
      <c r="W1593" s="152"/>
      <c r="X1593" s="152"/>
      <c r="Y1593" s="152"/>
      <c r="Z1593" s="152"/>
      <c r="AA1593" s="152"/>
      <c r="AB1593" s="152"/>
      <c r="AC1593" s="152"/>
      <c r="AD1593" s="152"/>
    </row>
    <row r="1594" spans="18:30" ht="15">
      <c r="R1594" s="152"/>
      <c r="S1594" s="152"/>
      <c r="T1594" s="152"/>
      <c r="U1594" s="152"/>
      <c r="V1594" s="152"/>
      <c r="W1594" s="152"/>
      <c r="X1594" s="152"/>
      <c r="Y1594" s="152"/>
      <c r="Z1594" s="152"/>
      <c r="AA1594" s="152"/>
      <c r="AB1594" s="152"/>
      <c r="AC1594" s="152"/>
      <c r="AD1594" s="152"/>
    </row>
    <row r="1595" spans="18:30" ht="15">
      <c r="R1595" s="152"/>
      <c r="S1595" s="152"/>
      <c r="T1595" s="152"/>
      <c r="U1595" s="152"/>
      <c r="V1595" s="152"/>
      <c r="W1595" s="152"/>
      <c r="X1595" s="152"/>
      <c r="Y1595" s="152"/>
      <c r="Z1595" s="152"/>
      <c r="AA1595" s="152"/>
      <c r="AB1595" s="152"/>
      <c r="AC1595" s="152"/>
      <c r="AD1595" s="152"/>
    </row>
    <row r="1596" spans="18:30" ht="15">
      <c r="R1596" s="152"/>
      <c r="S1596" s="152"/>
      <c r="T1596" s="152"/>
      <c r="U1596" s="152"/>
      <c r="V1596" s="152"/>
      <c r="W1596" s="152"/>
      <c r="X1596" s="152"/>
      <c r="Y1596" s="152"/>
      <c r="Z1596" s="152"/>
      <c r="AA1596" s="152"/>
      <c r="AB1596" s="152"/>
      <c r="AC1596" s="152"/>
      <c r="AD1596" s="152"/>
    </row>
    <row r="1597" spans="18:30" ht="15">
      <c r="R1597" s="152"/>
      <c r="S1597" s="152"/>
      <c r="T1597" s="152"/>
      <c r="U1597" s="152"/>
      <c r="V1597" s="152"/>
      <c r="W1597" s="152"/>
      <c r="X1597" s="152"/>
      <c r="Y1597" s="152"/>
      <c r="Z1597" s="152"/>
      <c r="AA1597" s="152"/>
      <c r="AB1597" s="152"/>
      <c r="AC1597" s="152"/>
      <c r="AD1597" s="152"/>
    </row>
    <row r="1598" spans="18:30" ht="15">
      <c r="R1598" s="152"/>
      <c r="S1598" s="152"/>
      <c r="T1598" s="152"/>
      <c r="U1598" s="152"/>
      <c r="V1598" s="152"/>
      <c r="W1598" s="152"/>
      <c r="X1598" s="152"/>
      <c r="Y1598" s="152"/>
      <c r="Z1598" s="152"/>
      <c r="AA1598" s="152"/>
      <c r="AB1598" s="152"/>
      <c r="AC1598" s="152"/>
      <c r="AD1598" s="152"/>
    </row>
    <row r="1599" spans="18:30" ht="15">
      <c r="R1599" s="152"/>
      <c r="S1599" s="152"/>
      <c r="T1599" s="152"/>
      <c r="U1599" s="152"/>
      <c r="V1599" s="152"/>
      <c r="W1599" s="152"/>
      <c r="X1599" s="152"/>
      <c r="Y1599" s="152"/>
      <c r="Z1599" s="152"/>
      <c r="AA1599" s="152"/>
      <c r="AB1599" s="152"/>
      <c r="AC1599" s="152"/>
      <c r="AD1599" s="152"/>
    </row>
    <row r="1600" spans="18:30" ht="15">
      <c r="R1600" s="152"/>
      <c r="S1600" s="152"/>
      <c r="T1600" s="152"/>
      <c r="U1600" s="152"/>
      <c r="V1600" s="152"/>
      <c r="W1600" s="152"/>
      <c r="X1600" s="152"/>
      <c r="Y1600" s="152"/>
      <c r="Z1600" s="152"/>
      <c r="AA1600" s="152"/>
      <c r="AB1600" s="152"/>
      <c r="AC1600" s="152"/>
      <c r="AD1600" s="152"/>
    </row>
    <row r="1601" spans="18:30" ht="15">
      <c r="R1601" s="152"/>
      <c r="S1601" s="152"/>
      <c r="T1601" s="152"/>
      <c r="U1601" s="152"/>
      <c r="V1601" s="152"/>
      <c r="W1601" s="152"/>
      <c r="X1601" s="152"/>
      <c r="Y1601" s="152"/>
      <c r="Z1601" s="152"/>
      <c r="AA1601" s="152"/>
      <c r="AB1601" s="152"/>
      <c r="AC1601" s="152"/>
      <c r="AD1601" s="152"/>
    </row>
    <row r="1602" spans="18:30" ht="15">
      <c r="R1602" s="152"/>
      <c r="S1602" s="152"/>
      <c r="T1602" s="152"/>
      <c r="U1602" s="152"/>
      <c r="V1602" s="152"/>
      <c r="W1602" s="152"/>
      <c r="X1602" s="152"/>
      <c r="Y1602" s="152"/>
      <c r="Z1602" s="152"/>
      <c r="AA1602" s="152"/>
      <c r="AB1602" s="152"/>
      <c r="AC1602" s="152"/>
      <c r="AD1602" s="152"/>
    </row>
    <row r="1603" spans="18:30" ht="15">
      <c r="R1603" s="152"/>
      <c r="S1603" s="152"/>
      <c r="T1603" s="152"/>
      <c r="U1603" s="152"/>
      <c r="V1603" s="152"/>
      <c r="W1603" s="152"/>
      <c r="X1603" s="152"/>
      <c r="Y1603" s="152"/>
      <c r="Z1603" s="152"/>
      <c r="AA1603" s="152"/>
      <c r="AB1603" s="152"/>
      <c r="AC1603" s="152"/>
      <c r="AD1603" s="152"/>
    </row>
    <row r="1604" spans="18:30" ht="15">
      <c r="R1604" s="152"/>
      <c r="S1604" s="152"/>
      <c r="T1604" s="152"/>
      <c r="U1604" s="152"/>
      <c r="V1604" s="152"/>
      <c r="W1604" s="152"/>
      <c r="X1604" s="152"/>
      <c r="Y1604" s="152"/>
      <c r="Z1604" s="152"/>
      <c r="AA1604" s="152"/>
      <c r="AB1604" s="152"/>
      <c r="AC1604" s="152"/>
      <c r="AD1604" s="152"/>
    </row>
    <row r="1605" spans="18:30" ht="15">
      <c r="R1605" s="152"/>
      <c r="S1605" s="152"/>
      <c r="T1605" s="152"/>
      <c r="U1605" s="152"/>
      <c r="V1605" s="152"/>
      <c r="W1605" s="152"/>
      <c r="X1605" s="152"/>
      <c r="Y1605" s="152"/>
      <c r="Z1605" s="152"/>
      <c r="AA1605" s="152"/>
      <c r="AB1605" s="152"/>
      <c r="AC1605" s="152"/>
      <c r="AD1605" s="152"/>
    </row>
    <row r="1606" spans="18:30" ht="15">
      <c r="R1606" s="152"/>
      <c r="S1606" s="152"/>
      <c r="T1606" s="152"/>
      <c r="U1606" s="152"/>
      <c r="V1606" s="152"/>
      <c r="W1606" s="152"/>
      <c r="X1606" s="152"/>
      <c r="Y1606" s="152"/>
      <c r="Z1606" s="152"/>
      <c r="AA1606" s="152"/>
      <c r="AB1606" s="152"/>
      <c r="AC1606" s="152"/>
      <c r="AD1606" s="152"/>
    </row>
    <row r="1607" spans="18:30" ht="15">
      <c r="R1607" s="152"/>
      <c r="S1607" s="152"/>
      <c r="T1607" s="152"/>
      <c r="U1607" s="152"/>
      <c r="V1607" s="152"/>
      <c r="W1607" s="152"/>
      <c r="X1607" s="152"/>
      <c r="Y1607" s="152"/>
      <c r="Z1607" s="152"/>
      <c r="AA1607" s="152"/>
      <c r="AB1607" s="152"/>
      <c r="AC1607" s="152"/>
      <c r="AD1607" s="152"/>
    </row>
    <row r="1608" spans="18:30" ht="15">
      <c r="R1608" s="152"/>
      <c r="S1608" s="152"/>
      <c r="T1608" s="152"/>
      <c r="U1608" s="152"/>
      <c r="V1608" s="152"/>
      <c r="W1608" s="152"/>
      <c r="X1608" s="152"/>
      <c r="Y1608" s="152"/>
      <c r="Z1608" s="152"/>
      <c r="AA1608" s="152"/>
      <c r="AB1608" s="152"/>
      <c r="AC1608" s="152"/>
      <c r="AD1608" s="152"/>
    </row>
    <row r="1609" spans="18:30" ht="15">
      <c r="R1609" s="152"/>
      <c r="S1609" s="152"/>
      <c r="T1609" s="152"/>
      <c r="U1609" s="152"/>
      <c r="V1609" s="152"/>
      <c r="W1609" s="152"/>
      <c r="X1609" s="152"/>
      <c r="Y1609" s="152"/>
      <c r="Z1609" s="152"/>
      <c r="AA1609" s="152"/>
      <c r="AB1609" s="152"/>
      <c r="AC1609" s="152"/>
      <c r="AD1609" s="152"/>
    </row>
    <row r="1610" spans="18:30" ht="15">
      <c r="R1610" s="152"/>
      <c r="S1610" s="152"/>
      <c r="T1610" s="152"/>
      <c r="U1610" s="152"/>
      <c r="V1610" s="152"/>
      <c r="W1610" s="152"/>
      <c r="X1610" s="152"/>
      <c r="Y1610" s="152"/>
      <c r="Z1610" s="152"/>
      <c r="AA1610" s="152"/>
      <c r="AB1610" s="152"/>
      <c r="AC1610" s="152"/>
      <c r="AD1610" s="152"/>
    </row>
    <row r="1611" spans="18:30" ht="15">
      <c r="R1611" s="152"/>
      <c r="S1611" s="152"/>
      <c r="T1611" s="152"/>
      <c r="U1611" s="152"/>
      <c r="V1611" s="152"/>
      <c r="W1611" s="152"/>
      <c r="X1611" s="152"/>
      <c r="Y1611" s="152"/>
      <c r="Z1611" s="152"/>
      <c r="AA1611" s="152"/>
      <c r="AB1611" s="152"/>
      <c r="AC1611" s="152"/>
      <c r="AD1611" s="152"/>
    </row>
    <row r="1612" spans="18:30" ht="15">
      <c r="R1612" s="152"/>
      <c r="S1612" s="152"/>
      <c r="T1612" s="152"/>
      <c r="U1612" s="152"/>
      <c r="V1612" s="152"/>
      <c r="W1612" s="152"/>
      <c r="X1612" s="152"/>
      <c r="Y1612" s="152"/>
      <c r="Z1612" s="152"/>
      <c r="AA1612" s="152"/>
      <c r="AB1612" s="152"/>
      <c r="AC1612" s="152"/>
      <c r="AD1612" s="152"/>
    </row>
    <row r="1613" spans="18:30" ht="15">
      <c r="R1613" s="152"/>
      <c r="S1613" s="152"/>
      <c r="T1613" s="152"/>
      <c r="U1613" s="152"/>
      <c r="V1613" s="152"/>
      <c r="W1613" s="152"/>
      <c r="X1613" s="152"/>
      <c r="Y1613" s="152"/>
      <c r="Z1613" s="152"/>
      <c r="AA1613" s="152"/>
      <c r="AB1613" s="152"/>
      <c r="AC1613" s="152"/>
      <c r="AD1613" s="152"/>
    </row>
    <row r="1614" spans="18:30" ht="15">
      <c r="R1614" s="152"/>
      <c r="S1614" s="152"/>
      <c r="T1614" s="152"/>
      <c r="U1614" s="152"/>
      <c r="V1614" s="152"/>
      <c r="W1614" s="152"/>
      <c r="X1614" s="152"/>
      <c r="Y1614" s="152"/>
      <c r="Z1614" s="152"/>
      <c r="AA1614" s="152"/>
      <c r="AB1614" s="152"/>
      <c r="AC1614" s="152"/>
      <c r="AD1614" s="152"/>
    </row>
    <row r="1615" spans="18:30" ht="15">
      <c r="R1615" s="152"/>
      <c r="S1615" s="152"/>
      <c r="T1615" s="152"/>
      <c r="U1615" s="152"/>
      <c r="V1615" s="152"/>
      <c r="W1615" s="152"/>
      <c r="X1615" s="152"/>
      <c r="Y1615" s="152"/>
      <c r="Z1615" s="152"/>
      <c r="AA1615" s="152"/>
      <c r="AB1615" s="152"/>
      <c r="AC1615" s="152"/>
      <c r="AD1615" s="152"/>
    </row>
    <row r="1616" spans="18:30" ht="15">
      <c r="R1616" s="152"/>
      <c r="S1616" s="152"/>
      <c r="T1616" s="152"/>
      <c r="U1616" s="152"/>
      <c r="V1616" s="152"/>
      <c r="W1616" s="152"/>
      <c r="X1616" s="152"/>
      <c r="Y1616" s="152"/>
      <c r="Z1616" s="152"/>
      <c r="AA1616" s="152"/>
      <c r="AB1616" s="152"/>
      <c r="AC1616" s="152"/>
      <c r="AD1616" s="152"/>
    </row>
    <row r="1617" spans="18:30" ht="15">
      <c r="R1617" s="152"/>
      <c r="S1617" s="152"/>
      <c r="T1617" s="152"/>
      <c r="U1617" s="152"/>
      <c r="V1617" s="152"/>
      <c r="W1617" s="152"/>
      <c r="X1617" s="152"/>
      <c r="Y1617" s="152"/>
      <c r="Z1617" s="152"/>
      <c r="AA1617" s="152"/>
      <c r="AB1617" s="152"/>
      <c r="AC1617" s="152"/>
      <c r="AD1617" s="152"/>
    </row>
    <row r="1618" spans="18:30" ht="15">
      <c r="R1618" s="152"/>
      <c r="S1618" s="152"/>
      <c r="T1618" s="152"/>
      <c r="U1618" s="152"/>
      <c r="V1618" s="152"/>
      <c r="W1618" s="152"/>
      <c r="X1618" s="152"/>
      <c r="Y1618" s="152"/>
      <c r="Z1618" s="152"/>
      <c r="AA1618" s="152"/>
      <c r="AB1618" s="152"/>
      <c r="AC1618" s="152"/>
      <c r="AD1618" s="152"/>
    </row>
    <row r="1619" spans="18:30" ht="15">
      <c r="R1619" s="152"/>
      <c r="S1619" s="152"/>
      <c r="T1619" s="152"/>
      <c r="U1619" s="152"/>
      <c r="V1619" s="152"/>
      <c r="W1619" s="152"/>
      <c r="X1619" s="152"/>
      <c r="Y1619" s="152"/>
      <c r="Z1619" s="152"/>
      <c r="AA1619" s="152"/>
      <c r="AB1619" s="152"/>
      <c r="AC1619" s="152"/>
      <c r="AD1619" s="152"/>
    </row>
    <row r="1620" spans="18:30" ht="15">
      <c r="R1620" s="152"/>
      <c r="S1620" s="152"/>
      <c r="T1620" s="152"/>
      <c r="U1620" s="152"/>
      <c r="V1620" s="152"/>
      <c r="W1620" s="152"/>
      <c r="X1620" s="152"/>
      <c r="Y1620" s="152"/>
      <c r="Z1620" s="152"/>
      <c r="AA1620" s="152"/>
      <c r="AB1620" s="152"/>
      <c r="AC1620" s="152"/>
      <c r="AD1620" s="152"/>
    </row>
    <row r="1621" spans="18:30" ht="15">
      <c r="R1621" s="152"/>
      <c r="S1621" s="152"/>
      <c r="T1621" s="152"/>
      <c r="U1621" s="152"/>
      <c r="V1621" s="152"/>
      <c r="W1621" s="152"/>
      <c r="X1621" s="152"/>
      <c r="Y1621" s="152"/>
      <c r="Z1621" s="152"/>
      <c r="AA1621" s="152"/>
      <c r="AB1621" s="152"/>
      <c r="AC1621" s="152"/>
      <c r="AD1621" s="152"/>
    </row>
    <row r="1622" spans="18:30" ht="15">
      <c r="R1622" s="152"/>
      <c r="S1622" s="152"/>
      <c r="T1622" s="152"/>
      <c r="U1622" s="152"/>
      <c r="V1622" s="152"/>
      <c r="W1622" s="152"/>
      <c r="X1622" s="152"/>
      <c r="Y1622" s="152"/>
      <c r="Z1622" s="152"/>
      <c r="AA1622" s="152"/>
      <c r="AB1622" s="152"/>
      <c r="AC1622" s="152"/>
      <c r="AD1622" s="152"/>
    </row>
    <row r="1623" spans="18:30" ht="15">
      <c r="R1623" s="152"/>
      <c r="S1623" s="152"/>
      <c r="T1623" s="152"/>
      <c r="U1623" s="152"/>
      <c r="V1623" s="152"/>
      <c r="W1623" s="152"/>
      <c r="X1623" s="152"/>
      <c r="Y1623" s="152"/>
      <c r="Z1623" s="152"/>
      <c r="AA1623" s="152"/>
      <c r="AB1623" s="152"/>
      <c r="AC1623" s="152"/>
      <c r="AD1623" s="152"/>
    </row>
    <row r="1624" spans="18:30" ht="15">
      <c r="R1624" s="152"/>
      <c r="S1624" s="152"/>
      <c r="T1624" s="152"/>
      <c r="U1624" s="152"/>
      <c r="V1624" s="152"/>
      <c r="W1624" s="152"/>
      <c r="X1624" s="152"/>
      <c r="Y1624" s="152"/>
      <c r="Z1624" s="152"/>
      <c r="AA1624" s="152"/>
      <c r="AB1624" s="152"/>
      <c r="AC1624" s="152"/>
      <c r="AD1624" s="152"/>
    </row>
    <row r="1625" spans="18:30" ht="15">
      <c r="R1625" s="152"/>
      <c r="S1625" s="152"/>
      <c r="T1625" s="152"/>
      <c r="U1625" s="152"/>
      <c r="V1625" s="152"/>
      <c r="W1625" s="152"/>
      <c r="X1625" s="152"/>
      <c r="Y1625" s="152"/>
      <c r="Z1625" s="152"/>
      <c r="AA1625" s="152"/>
      <c r="AB1625" s="152"/>
      <c r="AC1625" s="152"/>
      <c r="AD1625" s="152"/>
    </row>
    <row r="1626" spans="18:30" ht="15">
      <c r="R1626" s="152"/>
      <c r="S1626" s="152"/>
      <c r="T1626" s="152"/>
      <c r="U1626" s="152"/>
      <c r="V1626" s="152"/>
      <c r="W1626" s="152"/>
      <c r="X1626" s="152"/>
      <c r="Y1626" s="152"/>
      <c r="Z1626" s="152"/>
      <c r="AA1626" s="152"/>
      <c r="AB1626" s="152"/>
      <c r="AC1626" s="152"/>
      <c r="AD1626" s="152"/>
    </row>
    <row r="1627" spans="18:30" ht="15">
      <c r="R1627" s="152"/>
      <c r="S1627" s="152"/>
      <c r="T1627" s="152"/>
      <c r="U1627" s="152"/>
      <c r="V1627" s="152"/>
      <c r="W1627" s="152"/>
      <c r="X1627" s="152"/>
      <c r="Y1627" s="152"/>
      <c r="Z1627" s="152"/>
      <c r="AA1627" s="152"/>
      <c r="AB1627" s="152"/>
      <c r="AC1627" s="152"/>
      <c r="AD1627" s="152"/>
    </row>
    <row r="1628" spans="18:30" ht="15">
      <c r="R1628" s="152"/>
      <c r="S1628" s="152"/>
      <c r="T1628" s="152"/>
      <c r="U1628" s="152"/>
      <c r="V1628" s="152"/>
      <c r="W1628" s="152"/>
      <c r="X1628" s="152"/>
      <c r="Y1628" s="152"/>
      <c r="Z1628" s="152"/>
      <c r="AA1628" s="152"/>
      <c r="AB1628" s="152"/>
      <c r="AC1628" s="152"/>
      <c r="AD1628" s="152"/>
    </row>
    <row r="1629" spans="18:30" ht="15">
      <c r="R1629" s="152"/>
      <c r="S1629" s="152"/>
      <c r="T1629" s="152"/>
      <c r="U1629" s="152"/>
      <c r="V1629" s="152"/>
      <c r="W1629" s="152"/>
      <c r="X1629" s="152"/>
      <c r="Y1629" s="152"/>
      <c r="Z1629" s="152"/>
      <c r="AA1629" s="152"/>
      <c r="AB1629" s="152"/>
      <c r="AC1629" s="152"/>
      <c r="AD1629" s="152"/>
    </row>
    <row r="1630" spans="18:30" ht="15">
      <c r="R1630" s="152"/>
      <c r="S1630" s="152"/>
      <c r="T1630" s="152"/>
      <c r="U1630" s="152"/>
      <c r="V1630" s="152"/>
      <c r="W1630" s="152"/>
      <c r="X1630" s="152"/>
      <c r="Y1630" s="152"/>
      <c r="Z1630" s="152"/>
      <c r="AA1630" s="152"/>
      <c r="AB1630" s="152"/>
      <c r="AC1630" s="152"/>
      <c r="AD1630" s="152"/>
    </row>
    <row r="1631" spans="18:30" ht="15">
      <c r="R1631" s="152"/>
      <c r="S1631" s="152"/>
      <c r="T1631" s="152"/>
      <c r="U1631" s="152"/>
      <c r="V1631" s="152"/>
      <c r="W1631" s="152"/>
      <c r="X1631" s="152"/>
      <c r="Y1631" s="152"/>
      <c r="Z1631" s="152"/>
      <c r="AA1631" s="152"/>
      <c r="AB1631" s="152"/>
      <c r="AC1631" s="152"/>
      <c r="AD1631" s="152"/>
    </row>
    <row r="1632" spans="18:30" ht="15">
      <c r="R1632" s="152"/>
      <c r="S1632" s="152"/>
      <c r="T1632" s="152"/>
      <c r="U1632" s="152"/>
      <c r="V1632" s="152"/>
      <c r="W1632" s="152"/>
      <c r="X1632" s="152"/>
      <c r="Y1632" s="152"/>
      <c r="Z1632" s="152"/>
      <c r="AA1632" s="152"/>
      <c r="AB1632" s="152"/>
      <c r="AC1632" s="152"/>
      <c r="AD1632" s="152"/>
    </row>
    <row r="1633" spans="18:30" ht="15">
      <c r="R1633" s="152"/>
      <c r="S1633" s="152"/>
      <c r="T1633" s="152"/>
      <c r="U1633" s="152"/>
      <c r="V1633" s="152"/>
      <c r="W1633" s="152"/>
      <c r="X1633" s="152"/>
      <c r="Y1633" s="152"/>
      <c r="Z1633" s="152"/>
      <c r="AA1633" s="152"/>
      <c r="AB1633" s="152"/>
      <c r="AC1633" s="152"/>
      <c r="AD1633" s="152"/>
    </row>
    <row r="1634" spans="18:30" ht="15">
      <c r="R1634" s="152"/>
      <c r="S1634" s="152"/>
      <c r="T1634" s="152"/>
      <c r="U1634" s="152"/>
      <c r="V1634" s="152"/>
      <c r="W1634" s="152"/>
      <c r="X1634" s="152"/>
      <c r="Y1634" s="152"/>
      <c r="Z1634" s="152"/>
      <c r="AA1634" s="152"/>
      <c r="AB1634" s="152"/>
      <c r="AC1634" s="152"/>
      <c r="AD1634" s="152"/>
    </row>
    <row r="1635" spans="18:30" ht="15">
      <c r="R1635" s="152"/>
      <c r="S1635" s="152"/>
      <c r="T1635" s="152"/>
      <c r="U1635" s="152"/>
      <c r="V1635" s="152"/>
      <c r="W1635" s="152"/>
      <c r="X1635" s="152"/>
      <c r="Y1635" s="152"/>
      <c r="Z1635" s="152"/>
      <c r="AA1635" s="152"/>
      <c r="AB1635" s="152"/>
      <c r="AC1635" s="152"/>
      <c r="AD1635" s="152"/>
    </row>
    <row r="1636" spans="18:30" ht="15">
      <c r="R1636" s="152"/>
      <c r="S1636" s="152"/>
      <c r="T1636" s="152"/>
      <c r="U1636" s="152"/>
      <c r="V1636" s="152"/>
      <c r="W1636" s="152"/>
      <c r="X1636" s="152"/>
      <c r="Y1636" s="152"/>
      <c r="Z1636" s="152"/>
      <c r="AA1636" s="152"/>
      <c r="AB1636" s="152"/>
      <c r="AC1636" s="152"/>
      <c r="AD1636" s="152"/>
    </row>
    <row r="1637" spans="18:30" ht="15">
      <c r="R1637" s="152"/>
      <c r="S1637" s="152"/>
      <c r="T1637" s="152"/>
      <c r="U1637" s="152"/>
      <c r="V1637" s="152"/>
      <c r="W1637" s="152"/>
      <c r="X1637" s="152"/>
      <c r="Y1637" s="152"/>
      <c r="Z1637" s="152"/>
      <c r="AA1637" s="152"/>
      <c r="AB1637" s="152"/>
      <c r="AC1637" s="152"/>
      <c r="AD1637" s="152"/>
    </row>
    <row r="1638" spans="18:30" ht="15">
      <c r="R1638" s="152"/>
      <c r="S1638" s="152"/>
      <c r="T1638" s="152"/>
      <c r="U1638" s="152"/>
      <c r="V1638" s="152"/>
      <c r="W1638" s="152"/>
      <c r="X1638" s="152"/>
      <c r="Y1638" s="152"/>
      <c r="Z1638" s="152"/>
      <c r="AA1638" s="152"/>
      <c r="AB1638" s="152"/>
      <c r="AC1638" s="152"/>
      <c r="AD1638" s="152"/>
    </row>
    <row r="1639" spans="18:30" ht="15">
      <c r="R1639" s="152"/>
      <c r="S1639" s="152"/>
      <c r="T1639" s="152"/>
      <c r="U1639" s="152"/>
      <c r="V1639" s="152"/>
      <c r="W1639" s="152"/>
      <c r="X1639" s="152"/>
      <c r="Y1639" s="152"/>
      <c r="Z1639" s="152"/>
      <c r="AA1639" s="152"/>
      <c r="AB1639" s="152"/>
      <c r="AC1639" s="152"/>
      <c r="AD1639" s="152"/>
    </row>
    <row r="1640" spans="18:30" ht="15">
      <c r="R1640" s="152"/>
      <c r="S1640" s="152"/>
      <c r="T1640" s="152"/>
      <c r="U1640" s="152"/>
      <c r="V1640" s="152"/>
      <c r="W1640" s="152"/>
      <c r="X1640" s="152"/>
      <c r="Y1640" s="152"/>
      <c r="Z1640" s="152"/>
      <c r="AA1640" s="152"/>
      <c r="AB1640" s="152"/>
      <c r="AC1640" s="152"/>
      <c r="AD1640" s="152"/>
    </row>
    <row r="1641" spans="18:30" ht="15">
      <c r="R1641" s="152"/>
      <c r="S1641" s="152"/>
      <c r="T1641" s="152"/>
      <c r="U1641" s="152"/>
      <c r="V1641" s="152"/>
      <c r="W1641" s="152"/>
      <c r="X1641" s="152"/>
      <c r="Y1641" s="152"/>
      <c r="Z1641" s="152"/>
      <c r="AA1641" s="152"/>
      <c r="AB1641" s="152"/>
      <c r="AC1641" s="152"/>
      <c r="AD1641" s="152"/>
    </row>
    <row r="1642" spans="18:30" ht="15">
      <c r="R1642" s="152"/>
      <c r="S1642" s="152"/>
      <c r="T1642" s="152"/>
      <c r="U1642" s="152"/>
      <c r="V1642" s="152"/>
      <c r="W1642" s="152"/>
      <c r="X1642" s="152"/>
      <c r="Y1642" s="152"/>
      <c r="Z1642" s="152"/>
      <c r="AA1642" s="152"/>
      <c r="AB1642" s="152"/>
      <c r="AC1642" s="152"/>
      <c r="AD1642" s="152"/>
    </row>
    <row r="1643" spans="18:30" ht="15">
      <c r="R1643" s="152"/>
      <c r="S1643" s="152"/>
      <c r="T1643" s="152"/>
      <c r="U1643" s="152"/>
      <c r="V1643" s="152"/>
      <c r="W1643" s="152"/>
      <c r="X1643" s="152"/>
      <c r="Y1643" s="152"/>
      <c r="Z1643" s="152"/>
      <c r="AA1643" s="152"/>
      <c r="AB1643" s="152"/>
      <c r="AC1643" s="152"/>
      <c r="AD1643" s="152"/>
    </row>
    <row r="1644" spans="18:30" ht="15">
      <c r="R1644" s="152"/>
      <c r="S1644" s="152"/>
      <c r="T1644" s="152"/>
      <c r="U1644" s="152"/>
      <c r="V1644" s="152"/>
      <c r="W1644" s="152"/>
      <c r="X1644" s="152"/>
      <c r="Y1644" s="152"/>
      <c r="Z1644" s="152"/>
      <c r="AA1644" s="152"/>
      <c r="AB1644" s="152"/>
      <c r="AC1644" s="152"/>
      <c r="AD1644" s="152"/>
    </row>
    <row r="1645" spans="18:30" ht="15">
      <c r="R1645" s="152"/>
      <c r="S1645" s="152"/>
      <c r="T1645" s="152"/>
      <c r="U1645" s="152"/>
      <c r="V1645" s="152"/>
      <c r="W1645" s="152"/>
      <c r="X1645" s="152"/>
      <c r="Y1645" s="152"/>
      <c r="Z1645" s="152"/>
      <c r="AA1645" s="152"/>
      <c r="AB1645" s="152"/>
      <c r="AC1645" s="152"/>
      <c r="AD1645" s="152"/>
    </row>
    <row r="1646" spans="18:30" ht="15">
      <c r="R1646" s="152"/>
      <c r="S1646" s="152"/>
      <c r="T1646" s="152"/>
      <c r="U1646" s="152"/>
      <c r="V1646" s="152"/>
      <c r="W1646" s="152"/>
      <c r="X1646" s="152"/>
      <c r="Y1646" s="152"/>
      <c r="Z1646" s="152"/>
      <c r="AA1646" s="152"/>
      <c r="AB1646" s="152"/>
      <c r="AC1646" s="152"/>
      <c r="AD1646" s="152"/>
    </row>
    <row r="1647" spans="18:30" ht="15">
      <c r="R1647" s="152"/>
      <c r="S1647" s="152"/>
      <c r="T1647" s="152"/>
      <c r="U1647" s="152"/>
      <c r="V1647" s="152"/>
      <c r="W1647" s="152"/>
      <c r="X1647" s="152"/>
      <c r="Y1647" s="152"/>
      <c r="Z1647" s="152"/>
      <c r="AA1647" s="152"/>
      <c r="AB1647" s="152"/>
      <c r="AC1647" s="152"/>
      <c r="AD1647" s="152"/>
    </row>
    <row r="1648" spans="18:30" ht="15">
      <c r="R1648" s="152"/>
      <c r="S1648" s="152"/>
      <c r="T1648" s="152"/>
      <c r="U1648" s="152"/>
      <c r="V1648" s="152"/>
      <c r="W1648" s="152"/>
      <c r="X1648" s="152"/>
      <c r="Y1648" s="152"/>
      <c r="Z1648" s="152"/>
      <c r="AA1648" s="152"/>
      <c r="AB1648" s="152"/>
      <c r="AC1648" s="152"/>
      <c r="AD1648" s="152"/>
    </row>
    <row r="1649" spans="18:30" ht="15">
      <c r="R1649" s="152"/>
      <c r="S1649" s="152"/>
      <c r="T1649" s="152"/>
      <c r="U1649" s="152"/>
      <c r="V1649" s="152"/>
      <c r="W1649" s="152"/>
      <c r="X1649" s="152"/>
      <c r="Y1649" s="152"/>
      <c r="Z1649" s="152"/>
      <c r="AA1649" s="152"/>
      <c r="AB1649" s="152"/>
      <c r="AC1649" s="152"/>
      <c r="AD1649" s="152"/>
    </row>
    <row r="1650" spans="18:30" ht="15">
      <c r="R1650" s="152"/>
      <c r="S1650" s="152"/>
      <c r="T1650" s="152"/>
      <c r="U1650" s="152"/>
      <c r="V1650" s="152"/>
      <c r="W1650" s="152"/>
      <c r="X1650" s="152"/>
      <c r="Y1650" s="152"/>
      <c r="Z1650" s="152"/>
      <c r="AA1650" s="152"/>
      <c r="AB1650" s="152"/>
      <c r="AC1650" s="152"/>
      <c r="AD1650" s="152"/>
    </row>
    <row r="1651" spans="18:30" ht="15">
      <c r="R1651" s="152"/>
      <c r="S1651" s="152"/>
      <c r="T1651" s="152"/>
      <c r="U1651" s="152"/>
      <c r="V1651" s="152"/>
      <c r="W1651" s="152"/>
      <c r="X1651" s="152"/>
      <c r="Y1651" s="152"/>
      <c r="Z1651" s="152"/>
      <c r="AA1651" s="152"/>
      <c r="AB1651" s="152"/>
      <c r="AC1651" s="152"/>
      <c r="AD1651" s="152"/>
    </row>
    <row r="1652" spans="18:30" ht="15">
      <c r="R1652" s="152"/>
      <c r="S1652" s="152"/>
      <c r="T1652" s="152"/>
      <c r="U1652" s="152"/>
      <c r="V1652" s="152"/>
      <c r="W1652" s="152"/>
      <c r="X1652" s="152"/>
      <c r="Y1652" s="152"/>
      <c r="Z1652" s="152"/>
      <c r="AA1652" s="152"/>
      <c r="AB1652" s="152"/>
      <c r="AC1652" s="152"/>
      <c r="AD1652" s="152"/>
    </row>
    <row r="1653" spans="18:30" ht="15">
      <c r="R1653" s="152"/>
      <c r="S1653" s="152"/>
      <c r="T1653" s="152"/>
      <c r="U1653" s="152"/>
      <c r="V1653" s="152"/>
      <c r="W1653" s="152"/>
      <c r="X1653" s="152"/>
      <c r="Y1653" s="152"/>
      <c r="Z1653" s="152"/>
      <c r="AA1653" s="152"/>
      <c r="AB1653" s="152"/>
      <c r="AC1653" s="152"/>
      <c r="AD1653" s="152"/>
    </row>
    <row r="1654" spans="18:30" ht="15">
      <c r="R1654" s="152"/>
      <c r="S1654" s="152"/>
      <c r="T1654" s="152"/>
      <c r="U1654" s="152"/>
      <c r="V1654" s="152"/>
      <c r="W1654" s="152"/>
      <c r="X1654" s="152"/>
      <c r="Y1654" s="152"/>
      <c r="Z1654" s="152"/>
      <c r="AA1654" s="152"/>
      <c r="AB1654" s="152"/>
      <c r="AC1654" s="152"/>
      <c r="AD1654" s="152"/>
    </row>
    <row r="1655" spans="18:30" ht="15">
      <c r="R1655" s="152"/>
      <c r="S1655" s="152"/>
      <c r="T1655" s="152"/>
      <c r="U1655" s="152"/>
      <c r="V1655" s="152"/>
      <c r="W1655" s="152"/>
      <c r="X1655" s="152"/>
      <c r="Y1655" s="152"/>
      <c r="Z1655" s="152"/>
      <c r="AA1655" s="152"/>
      <c r="AB1655" s="152"/>
      <c r="AC1655" s="152"/>
      <c r="AD1655" s="152"/>
    </row>
    <row r="1656" spans="18:30" ht="15">
      <c r="R1656" s="152"/>
      <c r="S1656" s="152"/>
      <c r="T1656" s="152"/>
      <c r="U1656" s="152"/>
      <c r="V1656" s="152"/>
      <c r="W1656" s="152"/>
      <c r="X1656" s="152"/>
      <c r="Y1656" s="152"/>
      <c r="Z1656" s="152"/>
      <c r="AA1656" s="152"/>
      <c r="AB1656" s="152"/>
      <c r="AC1656" s="152"/>
      <c r="AD1656" s="152"/>
    </row>
    <row r="1657" spans="18:30" ht="15">
      <c r="R1657" s="152"/>
      <c r="S1657" s="152"/>
      <c r="T1657" s="152"/>
      <c r="U1657" s="152"/>
      <c r="V1657" s="152"/>
      <c r="W1657" s="152"/>
      <c r="X1657" s="152"/>
      <c r="Y1657" s="152"/>
      <c r="Z1657" s="152"/>
      <c r="AA1657" s="152"/>
      <c r="AB1657" s="152"/>
      <c r="AC1657" s="152"/>
      <c r="AD1657" s="152"/>
    </row>
    <row r="1658" spans="18:30" ht="15">
      <c r="R1658" s="152"/>
      <c r="S1658" s="152"/>
      <c r="T1658" s="152"/>
      <c r="U1658" s="152"/>
      <c r="V1658" s="152"/>
      <c r="W1658" s="152"/>
      <c r="X1658" s="152"/>
      <c r="Y1658" s="152"/>
      <c r="Z1658" s="152"/>
      <c r="AA1658" s="152"/>
      <c r="AB1658" s="152"/>
      <c r="AC1658" s="152"/>
      <c r="AD1658" s="152"/>
    </row>
    <row r="1659" spans="18:30" ht="15">
      <c r="R1659" s="152"/>
      <c r="S1659" s="152"/>
      <c r="T1659" s="152"/>
      <c r="U1659" s="152"/>
      <c r="V1659" s="152"/>
      <c r="W1659" s="152"/>
      <c r="X1659" s="152"/>
      <c r="Y1659" s="152"/>
      <c r="Z1659" s="152"/>
      <c r="AA1659" s="152"/>
      <c r="AB1659" s="152"/>
      <c r="AC1659" s="152"/>
      <c r="AD1659" s="152"/>
    </row>
    <row r="1660" spans="18:30" ht="15">
      <c r="R1660" s="152"/>
      <c r="S1660" s="152"/>
      <c r="T1660" s="152"/>
      <c r="U1660" s="152"/>
      <c r="V1660" s="152"/>
      <c r="W1660" s="152"/>
      <c r="X1660" s="152"/>
      <c r="Y1660" s="152"/>
      <c r="Z1660" s="152"/>
      <c r="AA1660" s="152"/>
      <c r="AB1660" s="152"/>
      <c r="AC1660" s="152"/>
      <c r="AD1660" s="152"/>
    </row>
    <row r="1661" spans="18:30" ht="15">
      <c r="R1661" s="152"/>
      <c r="S1661" s="152"/>
      <c r="T1661" s="152"/>
      <c r="U1661" s="152"/>
      <c r="V1661" s="152"/>
      <c r="W1661" s="152"/>
      <c r="X1661" s="152"/>
      <c r="Y1661" s="152"/>
      <c r="Z1661" s="152"/>
      <c r="AA1661" s="152"/>
      <c r="AB1661" s="152"/>
      <c r="AC1661" s="152"/>
      <c r="AD1661" s="152"/>
    </row>
    <row r="1662" spans="18:30" ht="15">
      <c r="R1662" s="152"/>
      <c r="S1662" s="152"/>
      <c r="T1662" s="152"/>
      <c r="U1662" s="152"/>
      <c r="V1662" s="152"/>
      <c r="W1662" s="152"/>
      <c r="X1662" s="152"/>
      <c r="Y1662" s="152"/>
      <c r="Z1662" s="152"/>
      <c r="AA1662" s="152"/>
      <c r="AB1662" s="152"/>
      <c r="AC1662" s="152"/>
      <c r="AD1662" s="152"/>
    </row>
    <row r="1663" spans="18:30" ht="15">
      <c r="R1663" s="152"/>
      <c r="S1663" s="152"/>
      <c r="T1663" s="152"/>
      <c r="U1663" s="152"/>
      <c r="V1663" s="152"/>
      <c r="W1663" s="152"/>
      <c r="X1663" s="152"/>
      <c r="Y1663" s="152"/>
      <c r="Z1663" s="152"/>
      <c r="AA1663" s="152"/>
      <c r="AB1663" s="152"/>
      <c r="AC1663" s="152"/>
      <c r="AD1663" s="152"/>
    </row>
    <row r="1664" spans="18:30" ht="15">
      <c r="R1664" s="152"/>
      <c r="S1664" s="152"/>
      <c r="T1664" s="152"/>
      <c r="U1664" s="152"/>
      <c r="V1664" s="152"/>
      <c r="W1664" s="152"/>
      <c r="X1664" s="152"/>
      <c r="Y1664" s="152"/>
      <c r="Z1664" s="152"/>
      <c r="AA1664" s="152"/>
      <c r="AB1664" s="152"/>
      <c r="AC1664" s="152"/>
      <c r="AD1664" s="152"/>
    </row>
    <row r="1665" spans="18:30" ht="15">
      <c r="R1665" s="152"/>
      <c r="S1665" s="152"/>
      <c r="T1665" s="152"/>
      <c r="U1665" s="152"/>
      <c r="V1665" s="152"/>
      <c r="W1665" s="152"/>
      <c r="X1665" s="152"/>
      <c r="Y1665" s="152"/>
      <c r="Z1665" s="152"/>
      <c r="AA1665" s="152"/>
      <c r="AB1665" s="152"/>
      <c r="AC1665" s="152"/>
      <c r="AD1665" s="152"/>
    </row>
    <row r="1666" spans="18:30" ht="15">
      <c r="R1666" s="152"/>
      <c r="S1666" s="152"/>
      <c r="T1666" s="152"/>
      <c r="U1666" s="152"/>
      <c r="V1666" s="152"/>
      <c r="W1666" s="152"/>
      <c r="X1666" s="152"/>
      <c r="Y1666" s="152"/>
      <c r="Z1666" s="152"/>
      <c r="AA1666" s="152"/>
      <c r="AB1666" s="152"/>
      <c r="AC1666" s="152"/>
      <c r="AD1666" s="152"/>
    </row>
    <row r="1667" spans="18:30" ht="15">
      <c r="R1667" s="152"/>
      <c r="S1667" s="152"/>
      <c r="T1667" s="152"/>
      <c r="U1667" s="152"/>
      <c r="V1667" s="152"/>
      <c r="W1667" s="152"/>
      <c r="X1667" s="152"/>
      <c r="Y1667" s="152"/>
      <c r="Z1667" s="152"/>
      <c r="AA1667" s="152"/>
      <c r="AB1667" s="152"/>
      <c r="AC1667" s="152"/>
      <c r="AD1667" s="152"/>
    </row>
    <row r="1668" spans="18:30" ht="15">
      <c r="R1668" s="152"/>
      <c r="S1668" s="152"/>
      <c r="T1668" s="152"/>
      <c r="U1668" s="152"/>
      <c r="V1668" s="152"/>
      <c r="W1668" s="152"/>
      <c r="X1668" s="152"/>
      <c r="Y1668" s="152"/>
      <c r="Z1668" s="152"/>
      <c r="AA1668" s="152"/>
      <c r="AB1668" s="152"/>
      <c r="AC1668" s="152"/>
      <c r="AD1668" s="152"/>
    </row>
    <row r="1669" spans="18:30" ht="15">
      <c r="R1669" s="152"/>
      <c r="S1669" s="152"/>
      <c r="T1669" s="152"/>
      <c r="U1669" s="152"/>
      <c r="V1669" s="152"/>
      <c r="W1669" s="152"/>
      <c r="X1669" s="152"/>
      <c r="Y1669" s="152"/>
      <c r="Z1669" s="152"/>
      <c r="AA1669" s="152"/>
      <c r="AB1669" s="152"/>
      <c r="AC1669" s="152"/>
      <c r="AD1669" s="152"/>
    </row>
    <row r="1670" spans="18:30" ht="15">
      <c r="R1670" s="152"/>
      <c r="S1670" s="152"/>
      <c r="T1670" s="152"/>
      <c r="U1670" s="152"/>
      <c r="V1670" s="152"/>
      <c r="W1670" s="152"/>
      <c r="X1670" s="152"/>
      <c r="Y1670" s="152"/>
      <c r="Z1670" s="152"/>
      <c r="AA1670" s="152"/>
      <c r="AB1670" s="152"/>
      <c r="AC1670" s="152"/>
      <c r="AD1670" s="152"/>
    </row>
    <row r="1671" spans="18:30" ht="15">
      <c r="R1671" s="152"/>
      <c r="S1671" s="152"/>
      <c r="T1671" s="152"/>
      <c r="U1671" s="152"/>
      <c r="V1671" s="152"/>
      <c r="W1671" s="152"/>
      <c r="X1671" s="152"/>
      <c r="Y1671" s="152"/>
      <c r="Z1671" s="152"/>
      <c r="AA1671" s="152"/>
      <c r="AB1671" s="152"/>
      <c r="AC1671" s="152"/>
      <c r="AD1671" s="152"/>
    </row>
    <row r="1672" spans="18:30" ht="15">
      <c r="R1672" s="152"/>
      <c r="S1672" s="152"/>
      <c r="T1672" s="152"/>
      <c r="U1672" s="152"/>
      <c r="V1672" s="152"/>
      <c r="W1672" s="152"/>
      <c r="X1672" s="152"/>
      <c r="Y1672" s="152"/>
      <c r="Z1672" s="152"/>
      <c r="AA1672" s="152"/>
      <c r="AB1672" s="152"/>
      <c r="AC1672" s="152"/>
      <c r="AD1672" s="152"/>
    </row>
    <row r="1673" spans="18:30" ht="15">
      <c r="R1673" s="152"/>
      <c r="S1673" s="152"/>
      <c r="T1673" s="152"/>
      <c r="U1673" s="152"/>
      <c r="V1673" s="152"/>
      <c r="W1673" s="152"/>
      <c r="X1673" s="152"/>
      <c r="Y1673" s="152"/>
      <c r="Z1673" s="152"/>
      <c r="AA1673" s="152"/>
      <c r="AB1673" s="152"/>
      <c r="AC1673" s="152"/>
      <c r="AD1673" s="152"/>
    </row>
    <row r="1674" spans="18:30" ht="15">
      <c r="R1674" s="152"/>
      <c r="S1674" s="152"/>
      <c r="T1674" s="152"/>
      <c r="U1674" s="152"/>
      <c r="V1674" s="152"/>
      <c r="W1674" s="152"/>
      <c r="X1674" s="152"/>
      <c r="Y1674" s="152"/>
      <c r="Z1674" s="152"/>
      <c r="AA1674" s="152"/>
      <c r="AB1674" s="152"/>
      <c r="AC1674" s="152"/>
      <c r="AD1674" s="152"/>
    </row>
    <row r="1675" spans="18:30" ht="15">
      <c r="R1675" s="152"/>
      <c r="S1675" s="152"/>
      <c r="T1675" s="152"/>
      <c r="U1675" s="152"/>
      <c r="V1675" s="152"/>
      <c r="W1675" s="152"/>
      <c r="X1675" s="152"/>
      <c r="Y1675" s="152"/>
      <c r="Z1675" s="152"/>
      <c r="AA1675" s="152"/>
      <c r="AB1675" s="152"/>
      <c r="AC1675" s="152"/>
      <c r="AD1675" s="152"/>
    </row>
    <row r="1676" spans="18:30" ht="15">
      <c r="R1676" s="152"/>
      <c r="S1676" s="152"/>
      <c r="T1676" s="152"/>
      <c r="U1676" s="152"/>
      <c r="V1676" s="152"/>
      <c r="W1676" s="152"/>
      <c r="X1676" s="152"/>
      <c r="Y1676" s="152"/>
      <c r="Z1676" s="152"/>
      <c r="AA1676" s="152"/>
      <c r="AB1676" s="152"/>
      <c r="AC1676" s="152"/>
      <c r="AD1676" s="152"/>
    </row>
    <row r="1677" spans="18:30" ht="15">
      <c r="R1677" s="152"/>
      <c r="S1677" s="152"/>
      <c r="T1677" s="152"/>
      <c r="U1677" s="152"/>
      <c r="V1677" s="152"/>
      <c r="W1677" s="152"/>
      <c r="X1677" s="152"/>
      <c r="Y1677" s="152"/>
      <c r="Z1677" s="152"/>
      <c r="AA1677" s="152"/>
      <c r="AB1677" s="152"/>
      <c r="AC1677" s="152"/>
      <c r="AD1677" s="152"/>
    </row>
    <row r="1678" spans="18:30" ht="15">
      <c r="R1678" s="152"/>
      <c r="S1678" s="152"/>
      <c r="T1678" s="152"/>
      <c r="U1678" s="152"/>
      <c r="V1678" s="152"/>
      <c r="W1678" s="152"/>
      <c r="X1678" s="152"/>
      <c r="Y1678" s="152"/>
      <c r="Z1678" s="152"/>
      <c r="AA1678" s="152"/>
      <c r="AB1678" s="152"/>
      <c r="AC1678" s="152"/>
      <c r="AD1678" s="152"/>
    </row>
    <row r="1679" spans="18:30" ht="15">
      <c r="R1679" s="152"/>
      <c r="S1679" s="152"/>
      <c r="T1679" s="152"/>
      <c r="U1679" s="152"/>
      <c r="V1679" s="152"/>
      <c r="W1679" s="152"/>
      <c r="X1679" s="152"/>
      <c r="Y1679" s="152"/>
      <c r="Z1679" s="152"/>
      <c r="AA1679" s="152"/>
      <c r="AB1679" s="152"/>
      <c r="AC1679" s="152"/>
      <c r="AD1679" s="152"/>
    </row>
    <row r="1680" spans="18:30" ht="15">
      <c r="R1680" s="152"/>
      <c r="S1680" s="152"/>
      <c r="T1680" s="152"/>
      <c r="U1680" s="152"/>
      <c r="V1680" s="152"/>
      <c r="W1680" s="152"/>
      <c r="X1680" s="152"/>
      <c r="Y1680" s="152"/>
      <c r="Z1680" s="152"/>
      <c r="AA1680" s="152"/>
      <c r="AB1680" s="152"/>
      <c r="AC1680" s="152"/>
      <c r="AD1680" s="152"/>
    </row>
    <row r="1681" spans="18:30" ht="15">
      <c r="R1681" s="152"/>
      <c r="S1681" s="152"/>
      <c r="T1681" s="152"/>
      <c r="U1681" s="152"/>
      <c r="V1681" s="152"/>
      <c r="W1681" s="152"/>
      <c r="X1681" s="152"/>
      <c r="Y1681" s="152"/>
      <c r="Z1681" s="152"/>
      <c r="AA1681" s="152"/>
      <c r="AB1681" s="152"/>
      <c r="AC1681" s="152"/>
      <c r="AD1681" s="152"/>
    </row>
    <row r="1682" spans="18:30" ht="15">
      <c r="R1682" s="152"/>
      <c r="S1682" s="152"/>
      <c r="T1682" s="152"/>
      <c r="U1682" s="152"/>
      <c r="V1682" s="152"/>
      <c r="W1682" s="152"/>
      <c r="X1682" s="152"/>
      <c r="Y1682" s="152"/>
      <c r="Z1682" s="152"/>
      <c r="AA1682" s="152"/>
      <c r="AB1682" s="152"/>
      <c r="AC1682" s="152"/>
      <c r="AD1682" s="152"/>
    </row>
    <row r="1683" spans="18:30" ht="15">
      <c r="R1683" s="152"/>
      <c r="S1683" s="152"/>
      <c r="T1683" s="152"/>
      <c r="U1683" s="152"/>
      <c r="V1683" s="152"/>
      <c r="W1683" s="152"/>
      <c r="X1683" s="152"/>
      <c r="Y1683" s="152"/>
      <c r="Z1683" s="152"/>
      <c r="AA1683" s="152"/>
      <c r="AB1683" s="152"/>
      <c r="AC1683" s="152"/>
      <c r="AD1683" s="152"/>
    </row>
    <row r="1684" spans="18:30" ht="15">
      <c r="R1684" s="152"/>
      <c r="S1684" s="152"/>
      <c r="T1684" s="152"/>
      <c r="U1684" s="152"/>
      <c r="V1684" s="152"/>
      <c r="W1684" s="152"/>
      <c r="X1684" s="152"/>
      <c r="Y1684" s="152"/>
      <c r="Z1684" s="152"/>
      <c r="AA1684" s="152"/>
      <c r="AB1684" s="152"/>
      <c r="AC1684" s="152"/>
      <c r="AD1684" s="152"/>
    </row>
    <row r="1685" spans="18:30" ht="15">
      <c r="R1685" s="152"/>
      <c r="S1685" s="152"/>
      <c r="T1685" s="152"/>
      <c r="U1685" s="152"/>
      <c r="V1685" s="152"/>
      <c r="W1685" s="152"/>
      <c r="X1685" s="152"/>
      <c r="Y1685" s="152"/>
      <c r="Z1685" s="152"/>
      <c r="AA1685" s="152"/>
      <c r="AB1685" s="152"/>
      <c r="AC1685" s="152"/>
      <c r="AD1685" s="152"/>
    </row>
    <row r="1686" spans="18:30" ht="15">
      <c r="R1686" s="152"/>
      <c r="S1686" s="152"/>
      <c r="T1686" s="152"/>
      <c r="U1686" s="152"/>
      <c r="V1686" s="152"/>
      <c r="W1686" s="152"/>
      <c r="X1686" s="152"/>
      <c r="Y1686" s="152"/>
      <c r="Z1686" s="152"/>
      <c r="AA1686" s="152"/>
      <c r="AB1686" s="152"/>
      <c r="AC1686" s="152"/>
      <c r="AD1686" s="152"/>
    </row>
    <row r="1687" spans="18:30" ht="15">
      <c r="R1687" s="152"/>
      <c r="S1687" s="152"/>
      <c r="T1687" s="152"/>
      <c r="U1687" s="152"/>
      <c r="V1687" s="152"/>
      <c r="W1687" s="152"/>
      <c r="X1687" s="152"/>
      <c r="Y1687" s="152"/>
      <c r="Z1687" s="152"/>
      <c r="AA1687" s="152"/>
      <c r="AB1687" s="152"/>
      <c r="AC1687" s="152"/>
      <c r="AD1687" s="152"/>
    </row>
    <row r="1688" spans="18:30" ht="15">
      <c r="R1688" s="152"/>
      <c r="S1688" s="152"/>
      <c r="T1688" s="152"/>
      <c r="U1688" s="152"/>
      <c r="V1688" s="152"/>
      <c r="W1688" s="152"/>
      <c r="X1688" s="152"/>
      <c r="Y1688" s="152"/>
      <c r="Z1688" s="152"/>
      <c r="AA1688" s="152"/>
      <c r="AB1688" s="152"/>
      <c r="AC1688" s="152"/>
      <c r="AD1688" s="152"/>
    </row>
    <row r="1689" spans="18:30" ht="15">
      <c r="R1689" s="152"/>
      <c r="S1689" s="152"/>
      <c r="T1689" s="152"/>
      <c r="U1689" s="152"/>
      <c r="V1689" s="152"/>
      <c r="W1689" s="152"/>
      <c r="X1689" s="152"/>
      <c r="Y1689" s="152"/>
      <c r="Z1689" s="152"/>
      <c r="AA1689" s="152"/>
      <c r="AB1689" s="152"/>
      <c r="AC1689" s="152"/>
      <c r="AD1689" s="152"/>
    </row>
    <row r="1690" spans="18:30" ht="15">
      <c r="R1690" s="152"/>
      <c r="S1690" s="152"/>
      <c r="T1690" s="152"/>
      <c r="U1690" s="152"/>
      <c r="V1690" s="152"/>
      <c r="W1690" s="152"/>
      <c r="X1690" s="152"/>
      <c r="Y1690" s="152"/>
      <c r="Z1690" s="152"/>
      <c r="AA1690" s="152"/>
      <c r="AB1690" s="152"/>
      <c r="AC1690" s="152"/>
      <c r="AD1690" s="152"/>
    </row>
    <row r="1691" spans="18:30" ht="15">
      <c r="R1691" s="152"/>
      <c r="S1691" s="152"/>
      <c r="T1691" s="152"/>
      <c r="U1691" s="152"/>
      <c r="V1691" s="152"/>
      <c r="W1691" s="152"/>
      <c r="X1691" s="152"/>
      <c r="Y1691" s="152"/>
      <c r="Z1691" s="152"/>
      <c r="AA1691" s="152"/>
      <c r="AB1691" s="152"/>
      <c r="AC1691" s="152"/>
      <c r="AD1691" s="152"/>
    </row>
    <row r="1692" spans="18:30" ht="15">
      <c r="R1692" s="152"/>
      <c r="S1692" s="152"/>
      <c r="T1692" s="152"/>
      <c r="U1692" s="152"/>
      <c r="V1692" s="152"/>
      <c r="W1692" s="152"/>
      <c r="X1692" s="152"/>
      <c r="Y1692" s="152"/>
      <c r="Z1692" s="152"/>
      <c r="AA1692" s="152"/>
      <c r="AB1692" s="152"/>
      <c r="AC1692" s="152"/>
      <c r="AD1692" s="152"/>
    </row>
    <row r="1693" spans="18:30" ht="15">
      <c r="R1693" s="152"/>
      <c r="S1693" s="152"/>
      <c r="T1693" s="152"/>
      <c r="U1693" s="152"/>
      <c r="V1693" s="152"/>
      <c r="W1693" s="152"/>
      <c r="X1693" s="152"/>
      <c r="Y1693" s="152"/>
      <c r="Z1693" s="152"/>
      <c r="AA1693" s="152"/>
      <c r="AB1693" s="152"/>
      <c r="AC1693" s="152"/>
      <c r="AD1693" s="152"/>
    </row>
    <row r="1694" spans="18:30" ht="15">
      <c r="R1694" s="152"/>
      <c r="S1694" s="152"/>
      <c r="T1694" s="152"/>
      <c r="U1694" s="152"/>
      <c r="V1694" s="152"/>
      <c r="W1694" s="152"/>
      <c r="X1694" s="152"/>
      <c r="Y1694" s="152"/>
      <c r="Z1694" s="152"/>
      <c r="AA1694" s="152"/>
      <c r="AB1694" s="152"/>
      <c r="AC1694" s="152"/>
      <c r="AD1694" s="152"/>
    </row>
    <row r="1695" spans="18:30" ht="15">
      <c r="R1695" s="152"/>
      <c r="S1695" s="152"/>
      <c r="T1695" s="152"/>
      <c r="U1695" s="152"/>
      <c r="V1695" s="152"/>
      <c r="W1695" s="152"/>
      <c r="X1695" s="152"/>
      <c r="Y1695" s="152"/>
      <c r="Z1695" s="152"/>
      <c r="AA1695" s="152"/>
      <c r="AB1695" s="152"/>
      <c r="AC1695" s="152"/>
      <c r="AD1695" s="152"/>
    </row>
    <row r="1696" spans="18:30" ht="15">
      <c r="R1696" s="152"/>
      <c r="S1696" s="152"/>
      <c r="T1696" s="152"/>
      <c r="U1696" s="152"/>
      <c r="V1696" s="152"/>
      <c r="W1696" s="152"/>
      <c r="X1696" s="152"/>
      <c r="Y1696" s="152"/>
      <c r="Z1696" s="152"/>
      <c r="AA1696" s="152"/>
      <c r="AB1696" s="152"/>
      <c r="AC1696" s="152"/>
      <c r="AD1696" s="152"/>
    </row>
    <row r="1697" spans="18:30" ht="15">
      <c r="R1697" s="152"/>
      <c r="S1697" s="152"/>
      <c r="T1697" s="152"/>
      <c r="U1697" s="152"/>
      <c r="V1697" s="152"/>
      <c r="W1697" s="152"/>
      <c r="X1697" s="152"/>
      <c r="Y1697" s="152"/>
      <c r="Z1697" s="152"/>
      <c r="AA1697" s="152"/>
      <c r="AB1697" s="152"/>
      <c r="AC1697" s="152"/>
      <c r="AD1697" s="152"/>
    </row>
    <row r="1698" spans="18:30" ht="15">
      <c r="R1698" s="152"/>
      <c r="S1698" s="152"/>
      <c r="T1698" s="152"/>
      <c r="U1698" s="152"/>
      <c r="V1698" s="152"/>
      <c r="W1698" s="152"/>
      <c r="X1698" s="152"/>
      <c r="Y1698" s="152"/>
      <c r="Z1698" s="152"/>
      <c r="AA1698" s="152"/>
      <c r="AB1698" s="152"/>
      <c r="AC1698" s="152"/>
      <c r="AD1698" s="152"/>
    </row>
    <row r="1699" spans="18:30" ht="15">
      <c r="R1699" s="152"/>
      <c r="S1699" s="152"/>
      <c r="T1699" s="152"/>
      <c r="U1699" s="152"/>
      <c r="V1699" s="152"/>
      <c r="W1699" s="152"/>
      <c r="X1699" s="152"/>
      <c r="Y1699" s="152"/>
      <c r="Z1699" s="152"/>
      <c r="AA1699" s="152"/>
      <c r="AB1699" s="152"/>
      <c r="AC1699" s="152"/>
      <c r="AD1699" s="152"/>
    </row>
    <row r="1700" spans="18:30" ht="15">
      <c r="R1700" s="152"/>
      <c r="S1700" s="152"/>
      <c r="T1700" s="152"/>
      <c r="U1700" s="152"/>
      <c r="V1700" s="152"/>
      <c r="W1700" s="152"/>
      <c r="X1700" s="152"/>
      <c r="Y1700" s="152"/>
      <c r="Z1700" s="152"/>
      <c r="AA1700" s="152"/>
      <c r="AB1700" s="152"/>
      <c r="AC1700" s="152"/>
      <c r="AD1700" s="152"/>
    </row>
    <row r="1701" spans="18:30" ht="15">
      <c r="R1701" s="152"/>
      <c r="S1701" s="152"/>
      <c r="T1701" s="152"/>
      <c r="U1701" s="152"/>
      <c r="V1701" s="152"/>
      <c r="W1701" s="152"/>
      <c r="X1701" s="152"/>
      <c r="Y1701" s="152"/>
      <c r="Z1701" s="152"/>
      <c r="AA1701" s="152"/>
      <c r="AB1701" s="152"/>
      <c r="AC1701" s="152"/>
      <c r="AD1701" s="152"/>
    </row>
    <row r="1702" spans="18:30" ht="15">
      <c r="R1702" s="152"/>
      <c r="S1702" s="152"/>
      <c r="T1702" s="152"/>
      <c r="U1702" s="152"/>
      <c r="V1702" s="152"/>
      <c r="W1702" s="152"/>
      <c r="X1702" s="152"/>
      <c r="Y1702" s="152"/>
      <c r="Z1702" s="152"/>
      <c r="AA1702" s="152"/>
      <c r="AB1702" s="152"/>
      <c r="AC1702" s="152"/>
      <c r="AD1702" s="152"/>
    </row>
    <row r="1703" spans="18:30" ht="15">
      <c r="R1703" s="152"/>
      <c r="S1703" s="152"/>
      <c r="T1703" s="152"/>
      <c r="U1703" s="152"/>
      <c r="V1703" s="152"/>
      <c r="W1703" s="152"/>
      <c r="X1703" s="152"/>
      <c r="Y1703" s="152"/>
      <c r="Z1703" s="152"/>
      <c r="AA1703" s="152"/>
      <c r="AB1703" s="152"/>
      <c r="AC1703" s="152"/>
      <c r="AD1703" s="152"/>
    </row>
    <row r="1704" spans="18:30" ht="15">
      <c r="R1704" s="152"/>
      <c r="S1704" s="152"/>
      <c r="T1704" s="152"/>
      <c r="U1704" s="152"/>
      <c r="V1704" s="152"/>
      <c r="W1704" s="152"/>
      <c r="X1704" s="152"/>
      <c r="Y1704" s="152"/>
      <c r="Z1704" s="152"/>
      <c r="AA1704" s="152"/>
      <c r="AB1704" s="152"/>
      <c r="AC1704" s="152"/>
      <c r="AD1704" s="152"/>
    </row>
    <row r="1705" spans="18:30" ht="15">
      <c r="R1705" s="152"/>
      <c r="S1705" s="152"/>
      <c r="T1705" s="152"/>
      <c r="U1705" s="152"/>
      <c r="V1705" s="152"/>
      <c r="W1705" s="152"/>
      <c r="X1705" s="152"/>
      <c r="Y1705" s="152"/>
      <c r="Z1705" s="152"/>
      <c r="AA1705" s="152"/>
      <c r="AB1705" s="152"/>
      <c r="AC1705" s="152"/>
      <c r="AD1705" s="152"/>
    </row>
    <row r="1706" spans="18:30" ht="15">
      <c r="R1706" s="152"/>
      <c r="S1706" s="152"/>
      <c r="T1706" s="152"/>
      <c r="U1706" s="152"/>
      <c r="V1706" s="152"/>
      <c r="W1706" s="152"/>
      <c r="X1706" s="152"/>
      <c r="Y1706" s="152"/>
      <c r="Z1706" s="152"/>
      <c r="AA1706" s="152"/>
      <c r="AB1706" s="152"/>
      <c r="AC1706" s="152"/>
      <c r="AD1706" s="152"/>
    </row>
    <row r="1707" spans="18:30" ht="15">
      <c r="R1707" s="152"/>
      <c r="S1707" s="152"/>
      <c r="T1707" s="152"/>
      <c r="U1707" s="152"/>
      <c r="V1707" s="152"/>
      <c r="W1707" s="152"/>
      <c r="X1707" s="152"/>
      <c r="Y1707" s="152"/>
      <c r="Z1707" s="152"/>
      <c r="AA1707" s="152"/>
      <c r="AB1707" s="152"/>
      <c r="AC1707" s="152"/>
      <c r="AD1707" s="152"/>
    </row>
    <row r="1708" spans="18:30" ht="15">
      <c r="R1708" s="152"/>
      <c r="S1708" s="152"/>
      <c r="T1708" s="152"/>
      <c r="U1708" s="152"/>
      <c r="V1708" s="152"/>
      <c r="W1708" s="152"/>
      <c r="X1708" s="152"/>
      <c r="Y1708" s="152"/>
      <c r="Z1708" s="152"/>
      <c r="AA1708" s="152"/>
      <c r="AB1708" s="152"/>
      <c r="AC1708" s="152"/>
      <c r="AD1708" s="152"/>
    </row>
    <row r="1709" spans="18:30" ht="15">
      <c r="R1709" s="152"/>
      <c r="S1709" s="152"/>
      <c r="T1709" s="152"/>
      <c r="U1709" s="152"/>
      <c r="V1709" s="152"/>
      <c r="W1709" s="152"/>
      <c r="X1709" s="152"/>
      <c r="Y1709" s="152"/>
      <c r="Z1709" s="152"/>
      <c r="AA1709" s="152"/>
      <c r="AB1709" s="152"/>
      <c r="AC1709" s="152"/>
      <c r="AD1709" s="152"/>
    </row>
    <row r="1710" spans="18:30" ht="15">
      <c r="R1710" s="152"/>
      <c r="S1710" s="152"/>
      <c r="T1710" s="152"/>
      <c r="U1710" s="152"/>
      <c r="V1710" s="152"/>
      <c r="W1710" s="152"/>
      <c r="X1710" s="152"/>
      <c r="Y1710" s="152"/>
      <c r="Z1710" s="152"/>
      <c r="AA1710" s="152"/>
      <c r="AB1710" s="152"/>
      <c r="AC1710" s="152"/>
      <c r="AD1710" s="152"/>
    </row>
    <row r="1711" spans="18:30" ht="15">
      <c r="R1711" s="152"/>
      <c r="S1711" s="152"/>
      <c r="T1711" s="152"/>
      <c r="U1711" s="152"/>
      <c r="V1711" s="152"/>
      <c r="W1711" s="152"/>
      <c r="X1711" s="152"/>
      <c r="Y1711" s="152"/>
      <c r="Z1711" s="152"/>
      <c r="AA1711" s="152"/>
      <c r="AB1711" s="152"/>
      <c r="AC1711" s="152"/>
      <c r="AD1711" s="152"/>
    </row>
    <row r="1712" spans="18:30" ht="15">
      <c r="R1712" s="152"/>
      <c r="S1712" s="152"/>
      <c r="T1712" s="152"/>
      <c r="U1712" s="152"/>
      <c r="V1712" s="152"/>
      <c r="W1712" s="152"/>
      <c r="X1712" s="152"/>
      <c r="Y1712" s="152"/>
      <c r="Z1712" s="152"/>
      <c r="AA1712" s="152"/>
      <c r="AB1712" s="152"/>
      <c r="AC1712" s="152"/>
      <c r="AD1712" s="152"/>
    </row>
    <row r="1713" spans="18:30" ht="15">
      <c r="R1713" s="152"/>
      <c r="S1713" s="152"/>
      <c r="T1713" s="152"/>
      <c r="U1713" s="152"/>
      <c r="V1713" s="152"/>
      <c r="W1713" s="152"/>
      <c r="X1713" s="152"/>
      <c r="Y1713" s="152"/>
      <c r="Z1713" s="152"/>
      <c r="AA1713" s="152"/>
      <c r="AB1713" s="152"/>
      <c r="AC1713" s="152"/>
      <c r="AD1713" s="152"/>
    </row>
    <row r="1714" spans="18:30" ht="15">
      <c r="R1714" s="152"/>
      <c r="S1714" s="152"/>
      <c r="T1714" s="152"/>
      <c r="U1714" s="152"/>
      <c r="V1714" s="152"/>
      <c r="W1714" s="152"/>
      <c r="X1714" s="152"/>
      <c r="Y1714" s="152"/>
      <c r="Z1714" s="152"/>
      <c r="AA1714" s="152"/>
      <c r="AB1714" s="152"/>
      <c r="AC1714" s="152"/>
      <c r="AD1714" s="152"/>
    </row>
    <row r="1715" spans="18:30" ht="15">
      <c r="R1715" s="152"/>
      <c r="S1715" s="152"/>
      <c r="T1715" s="152"/>
      <c r="U1715" s="152"/>
      <c r="V1715" s="152"/>
      <c r="W1715" s="152"/>
      <c r="X1715" s="152"/>
      <c r="Y1715" s="152"/>
      <c r="Z1715" s="152"/>
      <c r="AA1715" s="152"/>
      <c r="AB1715" s="152"/>
      <c r="AC1715" s="152"/>
      <c r="AD1715" s="152"/>
    </row>
    <row r="1716" spans="18:30" ht="15">
      <c r="R1716" s="152"/>
      <c r="S1716" s="152"/>
      <c r="T1716" s="152"/>
      <c r="U1716" s="152"/>
      <c r="V1716" s="152"/>
      <c r="W1716" s="152"/>
      <c r="X1716" s="152"/>
      <c r="Y1716" s="152"/>
      <c r="Z1716" s="152"/>
      <c r="AA1716" s="152"/>
      <c r="AB1716" s="152"/>
      <c r="AC1716" s="152"/>
      <c r="AD1716" s="152"/>
    </row>
  </sheetData>
  <mergeCells count="415">
    <mergeCell ref="A1:D3"/>
    <mergeCell ref="E1:AU1"/>
    <mergeCell ref="E2:AU2"/>
    <mergeCell ref="E3:AD3"/>
    <mergeCell ref="AE3:AU3"/>
    <mergeCell ref="A4:D4"/>
    <mergeCell ref="E4:AU4"/>
    <mergeCell ref="AH16:AH21"/>
    <mergeCell ref="AI16:AI21"/>
    <mergeCell ref="G8:S8"/>
    <mergeCell ref="T8:AF8"/>
    <mergeCell ref="AG8:AK8"/>
    <mergeCell ref="AL8:AM8"/>
    <mergeCell ref="AN8:AT8"/>
    <mergeCell ref="AU8:AU9"/>
    <mergeCell ref="A5:D5"/>
    <mergeCell ref="E5:AU5"/>
    <mergeCell ref="A6:D6"/>
    <mergeCell ref="E6:AU6"/>
    <mergeCell ref="A7:AU7"/>
    <mergeCell ref="A8:A9"/>
    <mergeCell ref="B8:B9"/>
    <mergeCell ref="C8:C9"/>
    <mergeCell ref="D8:D9"/>
    <mergeCell ref="E8:E9"/>
    <mergeCell ref="AP10:AP15"/>
    <mergeCell ref="AQ10:AQ15"/>
    <mergeCell ref="AR10:AR15"/>
    <mergeCell ref="AS10:AS15"/>
    <mergeCell ref="AT10:AT15"/>
    <mergeCell ref="AU10:AU15"/>
    <mergeCell ref="AJ10:AJ15"/>
    <mergeCell ref="AK10:AK15"/>
    <mergeCell ref="AL10:AL15"/>
    <mergeCell ref="AM10:AM15"/>
    <mergeCell ref="AN10:AN15"/>
    <mergeCell ref="AO10:AO15"/>
    <mergeCell ref="AP16:AP21"/>
    <mergeCell ref="AQ16:AQ21"/>
    <mergeCell ref="AR16:AR21"/>
    <mergeCell ref="AS16:AS21"/>
    <mergeCell ref="AT16:AT21"/>
    <mergeCell ref="AU16:AU21"/>
    <mergeCell ref="AJ16:AJ21"/>
    <mergeCell ref="AK16:AK21"/>
    <mergeCell ref="AL16:AL21"/>
    <mergeCell ref="AM16:AM21"/>
    <mergeCell ref="AN16:AN21"/>
    <mergeCell ref="AO16:AO21"/>
    <mergeCell ref="AR22:AR27"/>
    <mergeCell ref="AS22:AS27"/>
    <mergeCell ref="AT22:AT27"/>
    <mergeCell ref="AU22:AU27"/>
    <mergeCell ref="C28:C33"/>
    <mergeCell ref="AG28:AG33"/>
    <mergeCell ref="AH28:AH33"/>
    <mergeCell ref="AI28:AI33"/>
    <mergeCell ref="AJ28:AJ33"/>
    <mergeCell ref="AK28:AK33"/>
    <mergeCell ref="AL22:AL27"/>
    <mergeCell ref="AM22:AM27"/>
    <mergeCell ref="AN22:AN27"/>
    <mergeCell ref="AO22:AO27"/>
    <mergeCell ref="AP22:AP27"/>
    <mergeCell ref="AQ22:AQ27"/>
    <mergeCell ref="C22:C27"/>
    <mergeCell ref="AG22:AG27"/>
    <mergeCell ref="AH22:AH27"/>
    <mergeCell ref="AI22:AI27"/>
    <mergeCell ref="AJ22:AJ27"/>
    <mergeCell ref="AK22:AK27"/>
    <mergeCell ref="AR28:AR33"/>
    <mergeCell ref="AS28:AS33"/>
    <mergeCell ref="AL34:AL39"/>
    <mergeCell ref="AM34:AM39"/>
    <mergeCell ref="AN34:AN39"/>
    <mergeCell ref="AT28:AT33"/>
    <mergeCell ref="AU28:AU33"/>
    <mergeCell ref="C34:C39"/>
    <mergeCell ref="AG34:AG39"/>
    <mergeCell ref="AH34:AH39"/>
    <mergeCell ref="AI34:AI39"/>
    <mergeCell ref="AJ34:AJ39"/>
    <mergeCell ref="AK34:AK39"/>
    <mergeCell ref="AL28:AL33"/>
    <mergeCell ref="AM28:AM33"/>
    <mergeCell ref="AN28:AN33"/>
    <mergeCell ref="AO28:AO33"/>
    <mergeCell ref="AP28:AP33"/>
    <mergeCell ref="AQ28:AQ33"/>
    <mergeCell ref="AR34:AR39"/>
    <mergeCell ref="AS34:AS39"/>
    <mergeCell ref="AT34:AT39"/>
    <mergeCell ref="AU34:AU39"/>
    <mergeCell ref="AO34:AO39"/>
    <mergeCell ref="AP34:AP39"/>
    <mergeCell ref="AQ34:AQ39"/>
    <mergeCell ref="AS40:AS45"/>
    <mergeCell ref="AT40:AT45"/>
    <mergeCell ref="AU40:AU45"/>
    <mergeCell ref="C46:C51"/>
    <mergeCell ref="AG46:AG51"/>
    <mergeCell ref="AH46:AH51"/>
    <mergeCell ref="AI46:AI51"/>
    <mergeCell ref="AJ46:AJ51"/>
    <mergeCell ref="AK46:AK51"/>
    <mergeCell ref="AL40:AL45"/>
    <mergeCell ref="AM40:AM45"/>
    <mergeCell ref="AN40:AN45"/>
    <mergeCell ref="AO40:AO45"/>
    <mergeCell ref="AP40:AP45"/>
    <mergeCell ref="AQ40:AQ45"/>
    <mergeCell ref="AR46:AR51"/>
    <mergeCell ref="AS46:AS51"/>
    <mergeCell ref="AT46:AT51"/>
    <mergeCell ref="AU46:AU51"/>
    <mergeCell ref="AO46:AO51"/>
    <mergeCell ref="AP46:AP51"/>
    <mergeCell ref="AQ46:AQ51"/>
    <mergeCell ref="C40:C45"/>
    <mergeCell ref="AG40:AG45"/>
    <mergeCell ref="AH52:AH57"/>
    <mergeCell ref="AI52:AI57"/>
    <mergeCell ref="AJ52:AJ57"/>
    <mergeCell ref="AK52:AK57"/>
    <mergeCell ref="AL46:AL51"/>
    <mergeCell ref="AM46:AM51"/>
    <mergeCell ref="AN46:AN51"/>
    <mergeCell ref="AR40:AR45"/>
    <mergeCell ref="AH40:AH45"/>
    <mergeCell ref="AI40:AI45"/>
    <mergeCell ref="AJ40:AJ45"/>
    <mergeCell ref="AK40:AK45"/>
    <mergeCell ref="AR52:AR57"/>
    <mergeCell ref="AS52:AS57"/>
    <mergeCell ref="AT52:AT57"/>
    <mergeCell ref="AU52:AU57"/>
    <mergeCell ref="C58:C63"/>
    <mergeCell ref="AG58:AG63"/>
    <mergeCell ref="AH58:AH63"/>
    <mergeCell ref="AI58:AI63"/>
    <mergeCell ref="AJ58:AJ63"/>
    <mergeCell ref="AK58:AK63"/>
    <mergeCell ref="AL52:AL57"/>
    <mergeCell ref="AM52:AM57"/>
    <mergeCell ref="AN52:AN57"/>
    <mergeCell ref="AO52:AO57"/>
    <mergeCell ref="AP52:AP57"/>
    <mergeCell ref="AQ52:AQ57"/>
    <mergeCell ref="AR58:AR63"/>
    <mergeCell ref="AS58:AS63"/>
    <mergeCell ref="AT58:AT63"/>
    <mergeCell ref="AU58:AU63"/>
    <mergeCell ref="AO58:AO63"/>
    <mergeCell ref="AP58:AP63"/>
    <mergeCell ref="AQ58:AQ63"/>
    <mergeCell ref="C52:C57"/>
    <mergeCell ref="AG52:AG57"/>
    <mergeCell ref="C64:C69"/>
    <mergeCell ref="AG64:AG69"/>
    <mergeCell ref="AH64:AH69"/>
    <mergeCell ref="AI64:AI69"/>
    <mergeCell ref="AJ64:AJ69"/>
    <mergeCell ref="AK64:AK69"/>
    <mergeCell ref="AL58:AL63"/>
    <mergeCell ref="AM58:AM63"/>
    <mergeCell ref="AN58:AN63"/>
    <mergeCell ref="AG70:AG75"/>
    <mergeCell ref="AH70:AH75"/>
    <mergeCell ref="AI70:AI75"/>
    <mergeCell ref="AJ70:AJ75"/>
    <mergeCell ref="AK70:AK75"/>
    <mergeCell ref="AL64:AL69"/>
    <mergeCell ref="AM64:AM69"/>
    <mergeCell ref="AN64:AN69"/>
    <mergeCell ref="AO64:AO69"/>
    <mergeCell ref="AO70:AO75"/>
    <mergeCell ref="AJ76:AJ81"/>
    <mergeCell ref="AK76:AK81"/>
    <mergeCell ref="AL70:AL75"/>
    <mergeCell ref="AM70:AM75"/>
    <mergeCell ref="AN70:AN75"/>
    <mergeCell ref="AR64:AR69"/>
    <mergeCell ref="AS64:AS69"/>
    <mergeCell ref="AT64:AT69"/>
    <mergeCell ref="AU64:AU69"/>
    <mergeCell ref="AP64:AP69"/>
    <mergeCell ref="AQ64:AQ69"/>
    <mergeCell ref="AR70:AR75"/>
    <mergeCell ref="AS70:AS75"/>
    <mergeCell ref="AT70:AT75"/>
    <mergeCell ref="AU70:AU75"/>
    <mergeCell ref="AP70:AP75"/>
    <mergeCell ref="AQ70:AQ75"/>
    <mergeCell ref="AJ88:AJ93"/>
    <mergeCell ref="AK88:AK93"/>
    <mergeCell ref="AL82:AL87"/>
    <mergeCell ref="AM82:AM87"/>
    <mergeCell ref="AN82:AN87"/>
    <mergeCell ref="AR76:AR81"/>
    <mergeCell ref="AS76:AS81"/>
    <mergeCell ref="AT76:AT81"/>
    <mergeCell ref="AU76:AU81"/>
    <mergeCell ref="AJ82:AJ87"/>
    <mergeCell ref="AK82:AK87"/>
    <mergeCell ref="AL76:AL81"/>
    <mergeCell ref="AM76:AM81"/>
    <mergeCell ref="AN76:AN81"/>
    <mergeCell ref="AO76:AO81"/>
    <mergeCell ref="AP76:AP81"/>
    <mergeCell ref="AQ76:AQ81"/>
    <mergeCell ref="AR82:AR87"/>
    <mergeCell ref="AS82:AS87"/>
    <mergeCell ref="AT82:AT87"/>
    <mergeCell ref="AU82:AU87"/>
    <mergeCell ref="AO82:AO87"/>
    <mergeCell ref="AP82:AP87"/>
    <mergeCell ref="AQ82:AQ87"/>
    <mergeCell ref="AR88:AR93"/>
    <mergeCell ref="AS88:AS93"/>
    <mergeCell ref="AT88:AT93"/>
    <mergeCell ref="AU88:AU93"/>
    <mergeCell ref="C94:C99"/>
    <mergeCell ref="AG94:AG99"/>
    <mergeCell ref="AH94:AH99"/>
    <mergeCell ref="AI94:AI99"/>
    <mergeCell ref="AJ94:AJ99"/>
    <mergeCell ref="AK94:AK99"/>
    <mergeCell ref="AL88:AL93"/>
    <mergeCell ref="AM88:AM93"/>
    <mergeCell ref="AN88:AN93"/>
    <mergeCell ref="AO88:AO93"/>
    <mergeCell ref="AP88:AP93"/>
    <mergeCell ref="AQ88:AQ93"/>
    <mergeCell ref="AR94:AR99"/>
    <mergeCell ref="AS94:AS99"/>
    <mergeCell ref="AT94:AT99"/>
    <mergeCell ref="AU94:AU99"/>
    <mergeCell ref="AO94:AO99"/>
    <mergeCell ref="AP94:AP99"/>
    <mergeCell ref="AQ94:AQ99"/>
    <mergeCell ref="C88:C93"/>
    <mergeCell ref="AG100:AG105"/>
    <mergeCell ref="AH100:AH105"/>
    <mergeCell ref="AI100:AI105"/>
    <mergeCell ref="AJ100:AJ105"/>
    <mergeCell ref="AK100:AK105"/>
    <mergeCell ref="AL94:AL99"/>
    <mergeCell ref="AM94:AM99"/>
    <mergeCell ref="AN94:AN99"/>
    <mergeCell ref="AL106:AL111"/>
    <mergeCell ref="AM106:AM111"/>
    <mergeCell ref="AN106:AN111"/>
    <mergeCell ref="AR100:AR105"/>
    <mergeCell ref="AS100:AS105"/>
    <mergeCell ref="AT100:AT105"/>
    <mergeCell ref="AU100:AU105"/>
    <mergeCell ref="C106:C111"/>
    <mergeCell ref="AG106:AG111"/>
    <mergeCell ref="AH106:AH111"/>
    <mergeCell ref="AI106:AI111"/>
    <mergeCell ref="AJ106:AJ111"/>
    <mergeCell ref="AK106:AK111"/>
    <mergeCell ref="AL100:AL105"/>
    <mergeCell ref="AM100:AM105"/>
    <mergeCell ref="AN100:AN105"/>
    <mergeCell ref="AO100:AO105"/>
    <mergeCell ref="AP100:AP105"/>
    <mergeCell ref="AQ100:AQ105"/>
    <mergeCell ref="AR106:AR111"/>
    <mergeCell ref="AS106:AS111"/>
    <mergeCell ref="AT106:AT111"/>
    <mergeCell ref="AU106:AU111"/>
    <mergeCell ref="AO106:AO111"/>
    <mergeCell ref="AP106:AP111"/>
    <mergeCell ref="AQ106:AQ111"/>
    <mergeCell ref="C100:C105"/>
    <mergeCell ref="AP124:AP129"/>
    <mergeCell ref="AQ124:AQ129"/>
    <mergeCell ref="C118:C123"/>
    <mergeCell ref="C112:C117"/>
    <mergeCell ref="AG112:AG117"/>
    <mergeCell ref="AH112:AH117"/>
    <mergeCell ref="AI112:AI117"/>
    <mergeCell ref="AJ112:AJ117"/>
    <mergeCell ref="AK112:AK117"/>
    <mergeCell ref="AL124:AL129"/>
    <mergeCell ref="AM124:AM129"/>
    <mergeCell ref="AN124:AN129"/>
    <mergeCell ref="AR112:AR117"/>
    <mergeCell ref="AS112:AS117"/>
    <mergeCell ref="AT112:AT117"/>
    <mergeCell ref="AU112:AU117"/>
    <mergeCell ref="C124:C129"/>
    <mergeCell ref="AG124:AG129"/>
    <mergeCell ref="AH124:AH129"/>
    <mergeCell ref="AI124:AI129"/>
    <mergeCell ref="AJ124:AJ129"/>
    <mergeCell ref="AK124:AK129"/>
    <mergeCell ref="AL112:AL117"/>
    <mergeCell ref="AM112:AM117"/>
    <mergeCell ref="AN112:AN117"/>
    <mergeCell ref="AO112:AO117"/>
    <mergeCell ref="AP112:AP117"/>
    <mergeCell ref="AQ112:AQ117"/>
    <mergeCell ref="AR124:AR129"/>
    <mergeCell ref="AS124:AS129"/>
    <mergeCell ref="AT124:AT129"/>
    <mergeCell ref="AU124:AU129"/>
    <mergeCell ref="AO124:AO129"/>
    <mergeCell ref="AP118:AP123"/>
    <mergeCell ref="AQ118:AQ123"/>
    <mergeCell ref="AR118:AR123"/>
    <mergeCell ref="A10:A133"/>
    <mergeCell ref="B10:B133"/>
    <mergeCell ref="C10:C15"/>
    <mergeCell ref="AG10:AG15"/>
    <mergeCell ref="AH10:AH15"/>
    <mergeCell ref="AI10:AI15"/>
    <mergeCell ref="C16:C21"/>
    <mergeCell ref="AG16:AG21"/>
    <mergeCell ref="C130:C133"/>
    <mergeCell ref="AG130:AG133"/>
    <mergeCell ref="AH130:AH133"/>
    <mergeCell ref="AI130:AI133"/>
    <mergeCell ref="AG88:AG93"/>
    <mergeCell ref="AH88:AH93"/>
    <mergeCell ref="AI88:AI93"/>
    <mergeCell ref="C82:C87"/>
    <mergeCell ref="AG82:AG87"/>
    <mergeCell ref="AH82:AH87"/>
    <mergeCell ref="AI82:AI87"/>
    <mergeCell ref="C76:C81"/>
    <mergeCell ref="AG76:AG81"/>
    <mergeCell ref="AH76:AH81"/>
    <mergeCell ref="AI76:AI81"/>
    <mergeCell ref="C70:C75"/>
    <mergeCell ref="AJ130:AJ133"/>
    <mergeCell ref="AK130:AK133"/>
    <mergeCell ref="AP134:AP139"/>
    <mergeCell ref="AQ134:AQ139"/>
    <mergeCell ref="AR134:AR139"/>
    <mergeCell ref="AS134:AS139"/>
    <mergeCell ref="AT134:AT139"/>
    <mergeCell ref="AU134:AU139"/>
    <mergeCell ref="AJ134:AJ139"/>
    <mergeCell ref="AK134:AK139"/>
    <mergeCell ref="AR130:AR133"/>
    <mergeCell ref="AS130:AS133"/>
    <mergeCell ref="AT130:AT133"/>
    <mergeCell ref="AU130:AU133"/>
    <mergeCell ref="AL130:AL133"/>
    <mergeCell ref="AM130:AM133"/>
    <mergeCell ref="AN130:AN133"/>
    <mergeCell ref="AO130:AO133"/>
    <mergeCell ref="AP130:AP133"/>
    <mergeCell ref="AQ130:AQ133"/>
    <mergeCell ref="AU140:AU143"/>
    <mergeCell ref="A144:C146"/>
    <mergeCell ref="AG144:AG146"/>
    <mergeCell ref="AH144:AH146"/>
    <mergeCell ref="AI144:AI146"/>
    <mergeCell ref="AJ144:AJ146"/>
    <mergeCell ref="AK144:AK146"/>
    <mergeCell ref="AL140:AL143"/>
    <mergeCell ref="AM140:AM143"/>
    <mergeCell ref="AN140:AN143"/>
    <mergeCell ref="AO140:AO143"/>
    <mergeCell ref="AP140:AP143"/>
    <mergeCell ref="AQ140:AQ143"/>
    <mergeCell ref="C140:C143"/>
    <mergeCell ref="AG140:AG143"/>
    <mergeCell ref="AH140:AH143"/>
    <mergeCell ref="AI140:AI143"/>
    <mergeCell ref="AJ140:AJ143"/>
    <mergeCell ref="AK140:AK143"/>
    <mergeCell ref="A134:A143"/>
    <mergeCell ref="B134:B143"/>
    <mergeCell ref="AU144:AU146"/>
    <mergeCell ref="B150:D150"/>
    <mergeCell ref="E150:R150"/>
    <mergeCell ref="AR144:AR146"/>
    <mergeCell ref="AS144:AS146"/>
    <mergeCell ref="AT144:AT146"/>
    <mergeCell ref="AL134:AL139"/>
    <mergeCell ref="AM134:AM139"/>
    <mergeCell ref="AN134:AN139"/>
    <mergeCell ref="AO134:AO139"/>
    <mergeCell ref="AR140:AR143"/>
    <mergeCell ref="AS140:AS143"/>
    <mergeCell ref="AT140:AT143"/>
    <mergeCell ref="C134:C139"/>
    <mergeCell ref="AG134:AG139"/>
    <mergeCell ref="AH134:AH139"/>
    <mergeCell ref="AI134:AI139"/>
    <mergeCell ref="B149:D149"/>
    <mergeCell ref="E149:R149"/>
    <mergeCell ref="AL144:AL146"/>
    <mergeCell ref="AM144:AM146"/>
    <mergeCell ref="AN144:AN146"/>
    <mergeCell ref="AO144:AO146"/>
    <mergeCell ref="AP144:AP146"/>
    <mergeCell ref="AQ144:AQ146"/>
    <mergeCell ref="AS118:AS123"/>
    <mergeCell ref="AT118:AT123"/>
    <mergeCell ref="AU118:AU123"/>
    <mergeCell ref="AG118:AG123"/>
    <mergeCell ref="AH118:AH123"/>
    <mergeCell ref="AI118:AI123"/>
    <mergeCell ref="AJ118:AJ123"/>
    <mergeCell ref="AK118:AK123"/>
    <mergeCell ref="AL118:AL123"/>
    <mergeCell ref="AM118:AM123"/>
    <mergeCell ref="AN118:AN123"/>
    <mergeCell ref="AO118:AO123"/>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showGridLines="0" tabSelected="1" zoomScale="42" zoomScaleNormal="42" zoomScaleSheetLayoutView="40" workbookViewId="0" topLeftCell="A13">
      <selection activeCell="E16" sqref="E16:E21"/>
    </sheetView>
  </sheetViews>
  <sheetFormatPr defaultColWidth="11.421875" defaultRowHeight="15"/>
  <cols>
    <col min="1" max="1" width="23.28125" style="1" customWidth="1"/>
    <col min="2" max="2" width="12.421875" style="1" customWidth="1"/>
    <col min="3" max="3" width="36.140625" style="1" customWidth="1"/>
    <col min="4" max="4" width="16.140625" style="6" customWidth="1"/>
    <col min="5" max="5" width="16.421875" style="6" customWidth="1"/>
    <col min="6" max="6" width="19.28125" style="49" customWidth="1"/>
    <col min="7" max="7" width="28.7109375" style="7" bestFit="1" customWidth="1"/>
    <col min="8" max="14" width="25.7109375" style="7" customWidth="1"/>
    <col min="15" max="19" width="25.7109375" style="7" hidden="1" customWidth="1"/>
    <col min="20" max="20" width="25.7109375" style="7" customWidth="1"/>
    <col min="21" max="21" width="25.28125" style="7" bestFit="1" customWidth="1"/>
    <col min="22" max="45" width="17.57421875" style="7" hidden="1" customWidth="1"/>
    <col min="46" max="46" width="25.28125" style="7" bestFit="1" customWidth="1"/>
    <col min="47" max="70" width="17.57421875" style="7" hidden="1" customWidth="1"/>
    <col min="71" max="71" width="25.28125" style="7" bestFit="1" customWidth="1"/>
    <col min="72" max="95" width="17.57421875" style="7" hidden="1" customWidth="1"/>
    <col min="96" max="96" width="25.28125" style="7" bestFit="1" customWidth="1"/>
    <col min="97" max="120" width="17.57421875" style="7" hidden="1" customWidth="1"/>
    <col min="121" max="125" width="10.00390625" style="1" hidden="1" customWidth="1"/>
    <col min="126" max="126" width="25.7109375" style="1" hidden="1" customWidth="1"/>
    <col min="127" max="128" width="25.7109375" style="1" customWidth="1"/>
    <col min="129" max="129" width="25.7109375" style="17" customWidth="1"/>
    <col min="130" max="130" width="25.7109375" style="22" hidden="1" customWidth="1"/>
    <col min="131" max="131" width="9.8515625" style="22" hidden="1" customWidth="1"/>
    <col min="132" max="132" width="10.28125" style="17" hidden="1" customWidth="1"/>
    <col min="133" max="133" width="13.28125" style="1" customWidth="1"/>
    <col min="134" max="134" width="11.140625" style="1" customWidth="1"/>
    <col min="135" max="135" width="127.8515625" style="1" customWidth="1"/>
    <col min="136" max="137" width="30.421875" style="1" customWidth="1"/>
    <col min="138" max="138" width="102.00390625" style="1" customWidth="1"/>
    <col min="139" max="139" width="43.57421875" style="1" customWidth="1"/>
    <col min="140" max="16384" width="11.421875" style="1" customWidth="1"/>
  </cols>
  <sheetData>
    <row r="1" spans="1:139" s="28" customFormat="1" ht="56.25" customHeight="1">
      <c r="A1" s="630"/>
      <c r="B1" s="631"/>
      <c r="C1" s="631"/>
      <c r="D1" s="631"/>
      <c r="E1" s="632"/>
      <c r="F1" s="427" t="s">
        <v>60</v>
      </c>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8"/>
    </row>
    <row r="2" spans="1:139" s="28" customFormat="1" ht="72.75" customHeight="1" thickBot="1">
      <c r="A2" s="633"/>
      <c r="B2" s="634"/>
      <c r="C2" s="634"/>
      <c r="D2" s="634"/>
      <c r="E2" s="635"/>
      <c r="F2" s="642" t="s">
        <v>272</v>
      </c>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642"/>
      <c r="BO2" s="642"/>
      <c r="BP2" s="642"/>
      <c r="BQ2" s="642"/>
      <c r="BR2" s="642"/>
      <c r="BS2" s="642"/>
      <c r="BT2" s="642"/>
      <c r="BU2" s="642"/>
      <c r="BV2" s="642"/>
      <c r="BW2" s="642"/>
      <c r="BX2" s="642"/>
      <c r="BY2" s="642"/>
      <c r="BZ2" s="642"/>
      <c r="CA2" s="642"/>
      <c r="CB2" s="642"/>
      <c r="CC2" s="642"/>
      <c r="CD2" s="642"/>
      <c r="CE2" s="642"/>
      <c r="CF2" s="642"/>
      <c r="CG2" s="642"/>
      <c r="CH2" s="642"/>
      <c r="CI2" s="642"/>
      <c r="CJ2" s="642"/>
      <c r="CK2" s="642"/>
      <c r="CL2" s="642"/>
      <c r="CM2" s="642"/>
      <c r="CN2" s="642"/>
      <c r="CO2" s="642"/>
      <c r="CP2" s="642"/>
      <c r="CQ2" s="642"/>
      <c r="CR2" s="642"/>
      <c r="CS2" s="642"/>
      <c r="CT2" s="642"/>
      <c r="CU2" s="642"/>
      <c r="CV2" s="642"/>
      <c r="CW2" s="642"/>
      <c r="CX2" s="642"/>
      <c r="CY2" s="642"/>
      <c r="CZ2" s="642"/>
      <c r="DA2" s="642"/>
      <c r="DB2" s="642"/>
      <c r="DC2" s="642"/>
      <c r="DD2" s="642"/>
      <c r="DE2" s="642"/>
      <c r="DF2" s="642"/>
      <c r="DG2" s="642"/>
      <c r="DH2" s="642"/>
      <c r="DI2" s="642"/>
      <c r="DJ2" s="642"/>
      <c r="DK2" s="642"/>
      <c r="DL2" s="642"/>
      <c r="DM2" s="642"/>
      <c r="DN2" s="642"/>
      <c r="DO2" s="642"/>
      <c r="DP2" s="642"/>
      <c r="DQ2" s="642"/>
      <c r="DR2" s="642"/>
      <c r="DS2" s="643"/>
      <c r="DT2" s="643"/>
      <c r="DU2" s="643"/>
      <c r="DV2" s="643"/>
      <c r="DW2" s="643"/>
      <c r="DX2" s="643"/>
      <c r="DY2" s="643"/>
      <c r="DZ2" s="643"/>
      <c r="EA2" s="643"/>
      <c r="EB2" s="643"/>
      <c r="EC2" s="643"/>
      <c r="ED2" s="643"/>
      <c r="EE2" s="643"/>
      <c r="EF2" s="643"/>
      <c r="EG2" s="643"/>
      <c r="EH2" s="643"/>
      <c r="EI2" s="644"/>
    </row>
    <row r="3" spans="1:139" s="27" customFormat="1" ht="42" customHeight="1" thickBot="1">
      <c r="A3" s="636"/>
      <c r="B3" s="637"/>
      <c r="C3" s="637"/>
      <c r="D3" s="637"/>
      <c r="E3" s="638"/>
      <c r="F3" s="639" t="s">
        <v>91</v>
      </c>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1"/>
      <c r="DS3" s="639" t="s">
        <v>143</v>
      </c>
      <c r="DT3" s="640"/>
      <c r="DU3" s="640"/>
      <c r="DV3" s="640"/>
      <c r="DW3" s="640"/>
      <c r="DX3" s="640"/>
      <c r="DY3" s="640"/>
      <c r="DZ3" s="640"/>
      <c r="EA3" s="640"/>
      <c r="EB3" s="640"/>
      <c r="EC3" s="640"/>
      <c r="ED3" s="640"/>
      <c r="EE3" s="640"/>
      <c r="EF3" s="640"/>
      <c r="EG3" s="640"/>
      <c r="EH3" s="640"/>
      <c r="EI3" s="641"/>
    </row>
    <row r="4" spans="1:139" ht="35.25" customHeight="1" thickBot="1">
      <c r="A4" s="614" t="s">
        <v>0</v>
      </c>
      <c r="B4" s="615"/>
      <c r="C4" s="615"/>
      <c r="D4" s="615"/>
      <c r="E4" s="616"/>
      <c r="F4" s="454" t="s">
        <v>147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c r="CT4" s="455"/>
      <c r="CU4" s="455"/>
      <c r="CV4" s="455"/>
      <c r="CW4" s="455"/>
      <c r="CX4" s="455"/>
      <c r="CY4" s="455"/>
      <c r="CZ4" s="455"/>
      <c r="DA4" s="455"/>
      <c r="DB4" s="455"/>
      <c r="DC4" s="455"/>
      <c r="DD4" s="455"/>
      <c r="DE4" s="455"/>
      <c r="DF4" s="455"/>
      <c r="DG4" s="455"/>
      <c r="DH4" s="455"/>
      <c r="DI4" s="455"/>
      <c r="DJ4" s="455"/>
      <c r="DK4" s="455"/>
      <c r="DL4" s="455"/>
      <c r="DM4" s="455"/>
      <c r="DN4" s="455"/>
      <c r="DO4" s="455"/>
      <c r="DP4" s="455"/>
      <c r="DQ4" s="455"/>
      <c r="DR4" s="455"/>
      <c r="DS4" s="455"/>
      <c r="DT4" s="455"/>
      <c r="DU4" s="455"/>
      <c r="DV4" s="455"/>
      <c r="DW4" s="455"/>
      <c r="DX4" s="455"/>
      <c r="DY4" s="455"/>
      <c r="DZ4" s="455"/>
      <c r="EA4" s="455"/>
      <c r="EB4" s="455"/>
      <c r="EC4" s="455"/>
      <c r="ED4" s="455"/>
      <c r="EE4" s="455"/>
      <c r="EF4" s="455"/>
      <c r="EG4" s="455"/>
      <c r="EH4" s="455"/>
      <c r="EI4" s="456"/>
    </row>
    <row r="5" spans="1:139" ht="36" customHeight="1" thickBot="1">
      <c r="A5" s="614" t="s">
        <v>2</v>
      </c>
      <c r="B5" s="615"/>
      <c r="C5" s="615"/>
      <c r="D5" s="615"/>
      <c r="E5" s="616"/>
      <c r="F5" s="454" t="s">
        <v>190</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5"/>
      <c r="DO5" s="455"/>
      <c r="DP5" s="455"/>
      <c r="DQ5" s="455"/>
      <c r="DR5" s="455"/>
      <c r="DS5" s="455"/>
      <c r="DT5" s="455"/>
      <c r="DU5" s="455"/>
      <c r="DV5" s="455"/>
      <c r="DW5" s="455"/>
      <c r="DX5" s="455"/>
      <c r="DY5" s="455"/>
      <c r="DZ5" s="455"/>
      <c r="EA5" s="455"/>
      <c r="EB5" s="455"/>
      <c r="EC5" s="455"/>
      <c r="ED5" s="455"/>
      <c r="EE5" s="455"/>
      <c r="EF5" s="455"/>
      <c r="EG5" s="455"/>
      <c r="EH5" s="455"/>
      <c r="EI5" s="456"/>
    </row>
    <row r="6" spans="1:139" ht="14.25" customHeight="1" thickBot="1">
      <c r="A6" s="4"/>
      <c r="B6" s="4"/>
      <c r="C6" s="4"/>
      <c r="D6" s="29"/>
      <c r="E6" s="29"/>
      <c r="F6" s="48"/>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4"/>
      <c r="DR6" s="4"/>
      <c r="DS6" s="4"/>
      <c r="DT6" s="4"/>
      <c r="DU6" s="4"/>
      <c r="DV6" s="4"/>
      <c r="DW6" s="4"/>
      <c r="DX6" s="4"/>
      <c r="DY6" s="16"/>
      <c r="DZ6" s="16"/>
      <c r="EA6" s="16"/>
      <c r="EB6" s="31"/>
      <c r="EC6" s="4"/>
      <c r="ED6" s="4"/>
      <c r="EE6" s="4"/>
      <c r="EF6" s="4"/>
      <c r="EG6" s="4"/>
      <c r="EH6" s="4"/>
      <c r="EI6" s="4"/>
    </row>
    <row r="7" spans="1:139" s="23" customFormat="1" ht="45" customHeight="1" thickBot="1">
      <c r="A7" s="414" t="s">
        <v>25</v>
      </c>
      <c r="B7" s="423" t="s">
        <v>33</v>
      </c>
      <c r="C7" s="423"/>
      <c r="D7" s="423"/>
      <c r="E7" s="423" t="s">
        <v>37</v>
      </c>
      <c r="F7" s="423" t="s">
        <v>128</v>
      </c>
      <c r="G7" s="420" t="s">
        <v>142</v>
      </c>
      <c r="H7" s="448" t="s">
        <v>129</v>
      </c>
      <c r="I7" s="652"/>
      <c r="J7" s="652"/>
      <c r="K7" s="652"/>
      <c r="L7" s="652"/>
      <c r="M7" s="652"/>
      <c r="N7" s="652"/>
      <c r="O7" s="652"/>
      <c r="P7" s="652"/>
      <c r="Q7" s="652"/>
      <c r="R7" s="652"/>
      <c r="S7" s="652"/>
      <c r="T7" s="6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3"/>
      <c r="DQ7" s="418" t="s">
        <v>131</v>
      </c>
      <c r="DR7" s="419"/>
      <c r="DS7" s="419"/>
      <c r="DT7" s="419"/>
      <c r="DU7" s="419"/>
      <c r="DV7" s="419"/>
      <c r="DW7" s="419"/>
      <c r="DX7" s="419"/>
      <c r="DY7" s="419"/>
      <c r="DZ7" s="419"/>
      <c r="EA7" s="419"/>
      <c r="EB7" s="419"/>
      <c r="EC7" s="423" t="s">
        <v>133</v>
      </c>
      <c r="ED7" s="423" t="s">
        <v>134</v>
      </c>
      <c r="EE7" s="423" t="s">
        <v>135</v>
      </c>
      <c r="EF7" s="423" t="s">
        <v>136</v>
      </c>
      <c r="EG7" s="423" t="s">
        <v>137</v>
      </c>
      <c r="EH7" s="423" t="s">
        <v>138</v>
      </c>
      <c r="EI7" s="420" t="s">
        <v>139</v>
      </c>
    </row>
    <row r="8" spans="1:139" s="23" customFormat="1" ht="45" customHeight="1">
      <c r="A8" s="415"/>
      <c r="B8" s="424"/>
      <c r="C8" s="424"/>
      <c r="D8" s="424"/>
      <c r="E8" s="424"/>
      <c r="F8" s="424"/>
      <c r="G8" s="421"/>
      <c r="H8" s="649" t="s">
        <v>130</v>
      </c>
      <c r="I8" s="650"/>
      <c r="J8" s="650"/>
      <c r="K8" s="650"/>
      <c r="L8" s="650"/>
      <c r="M8" s="650"/>
      <c r="N8" s="650"/>
      <c r="O8" s="650"/>
      <c r="P8" s="650"/>
      <c r="Q8" s="650"/>
      <c r="R8" s="650"/>
      <c r="S8" s="650"/>
      <c r="T8" s="651"/>
      <c r="U8" s="620" t="s">
        <v>102</v>
      </c>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1"/>
      <c r="AT8" s="622" t="s">
        <v>122</v>
      </c>
      <c r="AU8" s="620"/>
      <c r="AV8" s="620"/>
      <c r="AW8" s="620"/>
      <c r="AX8" s="620"/>
      <c r="AY8" s="620"/>
      <c r="AZ8" s="620"/>
      <c r="BA8" s="620"/>
      <c r="BB8" s="620"/>
      <c r="BC8" s="620"/>
      <c r="BD8" s="620"/>
      <c r="BE8" s="620"/>
      <c r="BF8" s="620"/>
      <c r="BG8" s="620"/>
      <c r="BH8" s="620"/>
      <c r="BI8" s="620"/>
      <c r="BJ8" s="620"/>
      <c r="BK8" s="620"/>
      <c r="BL8" s="620"/>
      <c r="BM8" s="620"/>
      <c r="BN8" s="620"/>
      <c r="BO8" s="620"/>
      <c r="BP8" s="620"/>
      <c r="BQ8" s="620"/>
      <c r="BR8" s="621"/>
      <c r="BS8" s="622" t="s">
        <v>123</v>
      </c>
      <c r="BT8" s="620"/>
      <c r="BU8" s="620"/>
      <c r="BV8" s="620"/>
      <c r="BW8" s="620"/>
      <c r="BX8" s="620"/>
      <c r="BY8" s="620"/>
      <c r="BZ8" s="620"/>
      <c r="CA8" s="620"/>
      <c r="CB8" s="620"/>
      <c r="CC8" s="620"/>
      <c r="CD8" s="620"/>
      <c r="CE8" s="620"/>
      <c r="CF8" s="620"/>
      <c r="CG8" s="620"/>
      <c r="CH8" s="620"/>
      <c r="CI8" s="620"/>
      <c r="CJ8" s="620"/>
      <c r="CK8" s="620"/>
      <c r="CL8" s="620"/>
      <c r="CM8" s="620"/>
      <c r="CN8" s="620"/>
      <c r="CO8" s="620"/>
      <c r="CP8" s="620"/>
      <c r="CQ8" s="621"/>
      <c r="CR8" s="617" t="s">
        <v>126</v>
      </c>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9"/>
      <c r="DQ8" s="653" t="s">
        <v>132</v>
      </c>
      <c r="DR8" s="654"/>
      <c r="DS8" s="654"/>
      <c r="DT8" s="654"/>
      <c r="DU8" s="654"/>
      <c r="DV8" s="654"/>
      <c r="DW8" s="654"/>
      <c r="DX8" s="655"/>
      <c r="DY8" s="655"/>
      <c r="DZ8" s="655"/>
      <c r="EA8" s="655"/>
      <c r="EB8" s="656"/>
      <c r="EC8" s="465"/>
      <c r="ED8" s="424"/>
      <c r="EE8" s="424"/>
      <c r="EF8" s="424"/>
      <c r="EG8" s="424"/>
      <c r="EH8" s="424"/>
      <c r="EI8" s="421"/>
    </row>
    <row r="9" spans="1:139" s="23" customFormat="1" ht="64.5" customHeight="1" thickBot="1">
      <c r="A9" s="416"/>
      <c r="B9" s="32" t="s">
        <v>34</v>
      </c>
      <c r="C9" s="32" t="s">
        <v>35</v>
      </c>
      <c r="D9" s="32" t="s">
        <v>36</v>
      </c>
      <c r="E9" s="425"/>
      <c r="F9" s="425"/>
      <c r="G9" s="629"/>
      <c r="H9" s="379" t="s">
        <v>141</v>
      </c>
      <c r="I9" s="380" t="s">
        <v>68</v>
      </c>
      <c r="J9" s="381" t="s">
        <v>103</v>
      </c>
      <c r="K9" s="380" t="s">
        <v>69</v>
      </c>
      <c r="L9" s="381" t="s">
        <v>104</v>
      </c>
      <c r="M9" s="380" t="s">
        <v>70</v>
      </c>
      <c r="N9" s="381" t="s">
        <v>105</v>
      </c>
      <c r="O9" s="380" t="s">
        <v>100</v>
      </c>
      <c r="P9" s="381" t="s">
        <v>106</v>
      </c>
      <c r="Q9" s="380" t="s">
        <v>71</v>
      </c>
      <c r="R9" s="381" t="s">
        <v>107</v>
      </c>
      <c r="S9" s="380" t="s">
        <v>86</v>
      </c>
      <c r="T9" s="382" t="s">
        <v>108</v>
      </c>
      <c r="U9" s="383" t="s">
        <v>55</v>
      </c>
      <c r="V9" s="380" t="s">
        <v>62</v>
      </c>
      <c r="W9" s="381" t="s">
        <v>109</v>
      </c>
      <c r="X9" s="380" t="s">
        <v>63</v>
      </c>
      <c r="Y9" s="381" t="s">
        <v>110</v>
      </c>
      <c r="Z9" s="380" t="s">
        <v>64</v>
      </c>
      <c r="AA9" s="381" t="s">
        <v>111</v>
      </c>
      <c r="AB9" s="380" t="s">
        <v>65</v>
      </c>
      <c r="AC9" s="381" t="s">
        <v>112</v>
      </c>
      <c r="AD9" s="380" t="s">
        <v>66</v>
      </c>
      <c r="AE9" s="381" t="s">
        <v>114</v>
      </c>
      <c r="AF9" s="380" t="s">
        <v>67</v>
      </c>
      <c r="AG9" s="381" t="s">
        <v>115</v>
      </c>
      <c r="AH9" s="380" t="s">
        <v>68</v>
      </c>
      <c r="AI9" s="381" t="s">
        <v>116</v>
      </c>
      <c r="AJ9" s="380" t="s">
        <v>69</v>
      </c>
      <c r="AK9" s="381" t="s">
        <v>117</v>
      </c>
      <c r="AL9" s="380" t="s">
        <v>70</v>
      </c>
      <c r="AM9" s="381" t="s">
        <v>118</v>
      </c>
      <c r="AN9" s="380" t="s">
        <v>100</v>
      </c>
      <c r="AO9" s="381" t="s">
        <v>119</v>
      </c>
      <c r="AP9" s="380" t="s">
        <v>71</v>
      </c>
      <c r="AQ9" s="381" t="s">
        <v>120</v>
      </c>
      <c r="AR9" s="380" t="s">
        <v>86</v>
      </c>
      <c r="AS9" s="382" t="s">
        <v>121</v>
      </c>
      <c r="AT9" s="379" t="s">
        <v>55</v>
      </c>
      <c r="AU9" s="380" t="s">
        <v>62</v>
      </c>
      <c r="AV9" s="381" t="s">
        <v>109</v>
      </c>
      <c r="AW9" s="380" t="s">
        <v>63</v>
      </c>
      <c r="AX9" s="381" t="s">
        <v>110</v>
      </c>
      <c r="AY9" s="380" t="s">
        <v>64</v>
      </c>
      <c r="AZ9" s="381" t="s">
        <v>111</v>
      </c>
      <c r="BA9" s="380" t="s">
        <v>65</v>
      </c>
      <c r="BB9" s="381" t="s">
        <v>112</v>
      </c>
      <c r="BC9" s="380" t="s">
        <v>66</v>
      </c>
      <c r="BD9" s="381" t="s">
        <v>114</v>
      </c>
      <c r="BE9" s="380" t="s">
        <v>67</v>
      </c>
      <c r="BF9" s="381" t="s">
        <v>115</v>
      </c>
      <c r="BG9" s="380" t="s">
        <v>68</v>
      </c>
      <c r="BH9" s="381" t="s">
        <v>116</v>
      </c>
      <c r="BI9" s="380" t="s">
        <v>69</v>
      </c>
      <c r="BJ9" s="381" t="s">
        <v>117</v>
      </c>
      <c r="BK9" s="380" t="s">
        <v>70</v>
      </c>
      <c r="BL9" s="381" t="s">
        <v>118</v>
      </c>
      <c r="BM9" s="380" t="s">
        <v>100</v>
      </c>
      <c r="BN9" s="381" t="s">
        <v>119</v>
      </c>
      <c r="BO9" s="380" t="s">
        <v>71</v>
      </c>
      <c r="BP9" s="381" t="s">
        <v>120</v>
      </c>
      <c r="BQ9" s="380" t="s">
        <v>86</v>
      </c>
      <c r="BR9" s="382" t="s">
        <v>140</v>
      </c>
      <c r="BS9" s="379" t="s">
        <v>55</v>
      </c>
      <c r="BT9" s="380" t="s">
        <v>62</v>
      </c>
      <c r="BU9" s="381" t="s">
        <v>109</v>
      </c>
      <c r="BV9" s="380" t="s">
        <v>63</v>
      </c>
      <c r="BW9" s="381" t="s">
        <v>110</v>
      </c>
      <c r="BX9" s="380" t="s">
        <v>64</v>
      </c>
      <c r="BY9" s="381" t="s">
        <v>111</v>
      </c>
      <c r="BZ9" s="380" t="s">
        <v>65</v>
      </c>
      <c r="CA9" s="381" t="s">
        <v>112</v>
      </c>
      <c r="CB9" s="380" t="s">
        <v>66</v>
      </c>
      <c r="CC9" s="381" t="s">
        <v>114</v>
      </c>
      <c r="CD9" s="380" t="s">
        <v>67</v>
      </c>
      <c r="CE9" s="381" t="s">
        <v>115</v>
      </c>
      <c r="CF9" s="380" t="s">
        <v>68</v>
      </c>
      <c r="CG9" s="381" t="s">
        <v>116</v>
      </c>
      <c r="CH9" s="380" t="s">
        <v>69</v>
      </c>
      <c r="CI9" s="381" t="s">
        <v>117</v>
      </c>
      <c r="CJ9" s="380" t="s">
        <v>70</v>
      </c>
      <c r="CK9" s="381" t="s">
        <v>118</v>
      </c>
      <c r="CL9" s="380" t="s">
        <v>100</v>
      </c>
      <c r="CM9" s="381" t="s">
        <v>119</v>
      </c>
      <c r="CN9" s="380" t="s">
        <v>71</v>
      </c>
      <c r="CO9" s="381" t="s">
        <v>120</v>
      </c>
      <c r="CP9" s="380" t="s">
        <v>86</v>
      </c>
      <c r="CQ9" s="382" t="s">
        <v>125</v>
      </c>
      <c r="CR9" s="379" t="s">
        <v>55</v>
      </c>
      <c r="CS9" s="380" t="s">
        <v>62</v>
      </c>
      <c r="CT9" s="381" t="s">
        <v>109</v>
      </c>
      <c r="CU9" s="380" t="s">
        <v>63</v>
      </c>
      <c r="CV9" s="381" t="s">
        <v>110</v>
      </c>
      <c r="CW9" s="380" t="s">
        <v>64</v>
      </c>
      <c r="CX9" s="381" t="s">
        <v>111</v>
      </c>
      <c r="CY9" s="380" t="s">
        <v>65</v>
      </c>
      <c r="CZ9" s="381" t="s">
        <v>112</v>
      </c>
      <c r="DA9" s="380" t="s">
        <v>66</v>
      </c>
      <c r="DB9" s="381" t="s">
        <v>114</v>
      </c>
      <c r="DC9" s="380" t="s">
        <v>67</v>
      </c>
      <c r="DD9" s="381" t="s">
        <v>115</v>
      </c>
      <c r="DE9" s="380" t="s">
        <v>68</v>
      </c>
      <c r="DF9" s="381" t="s">
        <v>116</v>
      </c>
      <c r="DG9" s="380" t="s">
        <v>69</v>
      </c>
      <c r="DH9" s="381" t="s">
        <v>117</v>
      </c>
      <c r="DI9" s="380" t="s">
        <v>70</v>
      </c>
      <c r="DJ9" s="381" t="s">
        <v>118</v>
      </c>
      <c r="DK9" s="380" t="s">
        <v>100</v>
      </c>
      <c r="DL9" s="381" t="s">
        <v>119</v>
      </c>
      <c r="DM9" s="380" t="s">
        <v>71</v>
      </c>
      <c r="DN9" s="381" t="s">
        <v>120</v>
      </c>
      <c r="DO9" s="380" t="s">
        <v>86</v>
      </c>
      <c r="DP9" s="382" t="s">
        <v>127</v>
      </c>
      <c r="DQ9" s="384" t="s">
        <v>72</v>
      </c>
      <c r="DR9" s="385" t="s">
        <v>73</v>
      </c>
      <c r="DS9" s="385" t="s">
        <v>74</v>
      </c>
      <c r="DT9" s="385" t="s">
        <v>75</v>
      </c>
      <c r="DU9" s="385" t="s">
        <v>76</v>
      </c>
      <c r="DV9" s="385" t="s">
        <v>77</v>
      </c>
      <c r="DW9" s="385" t="s">
        <v>78</v>
      </c>
      <c r="DX9" s="380" t="s">
        <v>79</v>
      </c>
      <c r="DY9" s="380" t="s">
        <v>80</v>
      </c>
      <c r="DZ9" s="380" t="s">
        <v>81</v>
      </c>
      <c r="EA9" s="380" t="s">
        <v>82</v>
      </c>
      <c r="EB9" s="386" t="s">
        <v>5</v>
      </c>
      <c r="EC9" s="628"/>
      <c r="ED9" s="623"/>
      <c r="EE9" s="623"/>
      <c r="EF9" s="623"/>
      <c r="EG9" s="623"/>
      <c r="EH9" s="623"/>
      <c r="EI9" s="624"/>
    </row>
    <row r="10" spans="1:139" s="5" customFormat="1" ht="61.5" customHeight="1">
      <c r="A10" s="607" t="s">
        <v>192</v>
      </c>
      <c r="B10" s="613">
        <v>1</v>
      </c>
      <c r="C10" s="586" t="s">
        <v>193</v>
      </c>
      <c r="D10" s="599" t="s">
        <v>153</v>
      </c>
      <c r="E10" s="604">
        <v>256</v>
      </c>
      <c r="F10" s="51" t="s">
        <v>83</v>
      </c>
      <c r="G10" s="389">
        <v>27500</v>
      </c>
      <c r="H10" s="159">
        <v>2500</v>
      </c>
      <c r="I10" s="159">
        <v>2500</v>
      </c>
      <c r="J10" s="159">
        <v>411</v>
      </c>
      <c r="K10" s="159">
        <v>2500</v>
      </c>
      <c r="L10" s="159">
        <v>828</v>
      </c>
      <c r="M10" s="159">
        <v>2500</v>
      </c>
      <c r="N10" s="159">
        <v>1260</v>
      </c>
      <c r="O10" s="159"/>
      <c r="P10" s="159"/>
      <c r="Q10" s="159"/>
      <c r="R10" s="159"/>
      <c r="S10" s="159"/>
      <c r="T10" s="159">
        <f>+N10</f>
        <v>1260</v>
      </c>
      <c r="U10" s="159">
        <v>5000</v>
      </c>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v>8300</v>
      </c>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v>8300</v>
      </c>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v>3400</v>
      </c>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221"/>
      <c r="DR10" s="221"/>
      <c r="DS10" s="221"/>
      <c r="DT10" s="221"/>
      <c r="DU10" s="221"/>
      <c r="DV10" s="221"/>
      <c r="DW10" s="221">
        <v>411</v>
      </c>
      <c r="DX10" s="159">
        <v>828</v>
      </c>
      <c r="DY10" s="159">
        <f>+T10</f>
        <v>1260</v>
      </c>
      <c r="DZ10" s="160"/>
      <c r="EA10" s="160"/>
      <c r="EB10" s="160"/>
      <c r="EC10" s="207">
        <f>+DY10/M10</f>
        <v>0.504</v>
      </c>
      <c r="ED10" s="207">
        <f>+DY10/G10</f>
        <v>0.04581818181818182</v>
      </c>
      <c r="EE10" s="579" t="s">
        <v>289</v>
      </c>
      <c r="EF10" s="610" t="s">
        <v>234</v>
      </c>
      <c r="EG10" s="610" t="s">
        <v>234</v>
      </c>
      <c r="EH10" s="579" t="s">
        <v>323</v>
      </c>
      <c r="EI10" s="625" t="s">
        <v>262</v>
      </c>
    </row>
    <row r="11" spans="1:139" s="5" customFormat="1" ht="61.5" customHeight="1">
      <c r="A11" s="608"/>
      <c r="B11" s="577"/>
      <c r="C11" s="587"/>
      <c r="D11" s="600"/>
      <c r="E11" s="605"/>
      <c r="F11" s="52" t="s">
        <v>6</v>
      </c>
      <c r="G11" s="390">
        <f>+M11+U11+AT11+BS11+CR11</f>
        <v>7946809000</v>
      </c>
      <c r="H11" s="204">
        <v>750000000</v>
      </c>
      <c r="I11" s="204">
        <v>750000000</v>
      </c>
      <c r="J11" s="204">
        <v>378937000</v>
      </c>
      <c r="K11" s="204">
        <v>750000000</v>
      </c>
      <c r="L11" s="204">
        <v>636768000</v>
      </c>
      <c r="M11" s="204">
        <v>750000000</v>
      </c>
      <c r="N11" s="204">
        <v>639943164</v>
      </c>
      <c r="O11" s="204"/>
      <c r="P11" s="204"/>
      <c r="Q11" s="204"/>
      <c r="R11" s="204"/>
      <c r="S11" s="204"/>
      <c r="T11" s="204">
        <f>+N11</f>
        <v>639943164</v>
      </c>
      <c r="U11" s="204">
        <v>1646809000</v>
      </c>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v>2200000000</v>
      </c>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v>2300000000</v>
      </c>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v>1050000000</v>
      </c>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4"/>
      <c r="DW11" s="204">
        <v>378937000</v>
      </c>
      <c r="DX11" s="387">
        <v>636768000</v>
      </c>
      <c r="DY11" s="204">
        <f>+T11</f>
        <v>639943164</v>
      </c>
      <c r="DZ11" s="161"/>
      <c r="EA11" s="161"/>
      <c r="EB11" s="161"/>
      <c r="EC11" s="400">
        <f>+DY11/M11</f>
        <v>0.853257552</v>
      </c>
      <c r="ED11" s="400">
        <f>+DY11/G11</f>
        <v>0.08052831822181708</v>
      </c>
      <c r="EE11" s="580"/>
      <c r="EF11" s="611"/>
      <c r="EG11" s="611"/>
      <c r="EH11" s="580"/>
      <c r="EI11" s="626"/>
    </row>
    <row r="12" spans="1:139" s="5" customFormat="1" ht="61.5" customHeight="1">
      <c r="A12" s="608"/>
      <c r="B12" s="577"/>
      <c r="C12" s="587"/>
      <c r="D12" s="600"/>
      <c r="E12" s="605"/>
      <c r="F12" s="53" t="s">
        <v>84</v>
      </c>
      <c r="G12" s="213"/>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11"/>
      <c r="DR12" s="211"/>
      <c r="DS12" s="211"/>
      <c r="DT12" s="211"/>
      <c r="DU12" s="211"/>
      <c r="DV12" s="211"/>
      <c r="DW12" s="211"/>
      <c r="DX12" s="387"/>
      <c r="DY12" s="210"/>
      <c r="DZ12" s="161"/>
      <c r="EA12" s="161"/>
      <c r="EB12" s="388"/>
      <c r="EC12" s="212"/>
      <c r="ED12" s="212"/>
      <c r="EE12" s="580"/>
      <c r="EF12" s="611"/>
      <c r="EG12" s="611"/>
      <c r="EH12" s="580"/>
      <c r="EI12" s="626"/>
    </row>
    <row r="13" spans="1:139" s="5" customFormat="1" ht="61.5" customHeight="1">
      <c r="A13" s="608"/>
      <c r="B13" s="577"/>
      <c r="C13" s="587"/>
      <c r="D13" s="600"/>
      <c r="E13" s="605"/>
      <c r="F13" s="52" t="s">
        <v>7</v>
      </c>
      <c r="G13" s="213"/>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8"/>
      <c r="DR13" s="208"/>
      <c r="DS13" s="208"/>
      <c r="DT13" s="208"/>
      <c r="DU13" s="208"/>
      <c r="DV13" s="208"/>
      <c r="DW13" s="208"/>
      <c r="DX13" s="387"/>
      <c r="DY13" s="205"/>
      <c r="DZ13" s="161"/>
      <c r="EA13" s="161"/>
      <c r="EB13" s="211"/>
      <c r="EC13" s="212"/>
      <c r="ED13" s="212"/>
      <c r="EE13" s="580"/>
      <c r="EF13" s="611"/>
      <c r="EG13" s="611"/>
      <c r="EH13" s="580"/>
      <c r="EI13" s="626"/>
    </row>
    <row r="14" spans="1:139" s="5" customFormat="1" ht="61.5" customHeight="1">
      <c r="A14" s="608"/>
      <c r="B14" s="577"/>
      <c r="C14" s="587"/>
      <c r="D14" s="600"/>
      <c r="E14" s="605"/>
      <c r="F14" s="53" t="s">
        <v>85</v>
      </c>
      <c r="G14" s="390">
        <v>27500</v>
      </c>
      <c r="H14" s="214">
        <f>+H10+H12</f>
        <v>2500</v>
      </c>
      <c r="I14" s="214">
        <v>2500</v>
      </c>
      <c r="J14" s="214">
        <v>411</v>
      </c>
      <c r="K14" s="214">
        <v>2500</v>
      </c>
      <c r="L14" s="387">
        <v>828</v>
      </c>
      <c r="M14" s="214">
        <v>2500</v>
      </c>
      <c r="N14" s="214">
        <f>+N10</f>
        <v>1260</v>
      </c>
      <c r="O14" s="214"/>
      <c r="P14" s="214"/>
      <c r="Q14" s="214"/>
      <c r="R14" s="214"/>
      <c r="S14" s="214"/>
      <c r="T14" s="387">
        <f>+N14</f>
        <v>1260</v>
      </c>
      <c r="U14" s="214">
        <f>+U10+U12</f>
        <v>5000</v>
      </c>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f>+AT10+AT12</f>
        <v>8300</v>
      </c>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f>+BS10+BS12</f>
        <v>8300</v>
      </c>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f>+CR10+CR12</f>
        <v>3400</v>
      </c>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1"/>
      <c r="DR14" s="211"/>
      <c r="DS14" s="211"/>
      <c r="DT14" s="211"/>
      <c r="DU14" s="211"/>
      <c r="DV14" s="214"/>
      <c r="DW14" s="214">
        <v>411</v>
      </c>
      <c r="DX14" s="387">
        <v>828</v>
      </c>
      <c r="DY14" s="387">
        <f>+T14</f>
        <v>1260</v>
      </c>
      <c r="DZ14" s="161"/>
      <c r="EA14" s="161"/>
      <c r="EB14" s="388"/>
      <c r="EC14" s="400">
        <f>+DY14/M14</f>
        <v>0.504</v>
      </c>
      <c r="ED14" s="400">
        <f>+DY14/G14</f>
        <v>0.04581818181818182</v>
      </c>
      <c r="EE14" s="580"/>
      <c r="EF14" s="611"/>
      <c r="EG14" s="611"/>
      <c r="EH14" s="580"/>
      <c r="EI14" s="626"/>
    </row>
    <row r="15" spans="1:139" s="5" customFormat="1" ht="61.5" customHeight="1" thickBot="1">
      <c r="A15" s="608"/>
      <c r="B15" s="585"/>
      <c r="C15" s="588"/>
      <c r="D15" s="601"/>
      <c r="E15" s="606"/>
      <c r="F15" s="54" t="s">
        <v>88</v>
      </c>
      <c r="G15" s="393">
        <f>+M15+U15+AT15+BS15+CR15</f>
        <v>7946809000</v>
      </c>
      <c r="H15" s="394">
        <f>+H11+H13</f>
        <v>750000000</v>
      </c>
      <c r="I15" s="394">
        <v>750000000</v>
      </c>
      <c r="J15" s="395">
        <v>378937000</v>
      </c>
      <c r="K15" s="394">
        <v>750000000</v>
      </c>
      <c r="L15" s="395">
        <v>636768000</v>
      </c>
      <c r="M15" s="394">
        <v>750000000</v>
      </c>
      <c r="N15" s="395">
        <f>+N11</f>
        <v>639943164</v>
      </c>
      <c r="O15" s="395"/>
      <c r="P15" s="395"/>
      <c r="Q15" s="395"/>
      <c r="R15" s="395"/>
      <c r="S15" s="395"/>
      <c r="T15" s="395">
        <f>+N15</f>
        <v>639943164</v>
      </c>
      <c r="U15" s="394">
        <f>+U11+U13</f>
        <v>1646809000</v>
      </c>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f>+AT11+AT13</f>
        <v>2200000000</v>
      </c>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f>+BS11+BS13</f>
        <v>2300000000</v>
      </c>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f>+CR11+CR13</f>
        <v>1050000000</v>
      </c>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17"/>
      <c r="DR15" s="217"/>
      <c r="DS15" s="217"/>
      <c r="DT15" s="217"/>
      <c r="DU15" s="217"/>
      <c r="DV15" s="395"/>
      <c r="DW15" s="395">
        <v>378937000</v>
      </c>
      <c r="DX15" s="396">
        <v>636768000</v>
      </c>
      <c r="DY15" s="395">
        <f>+T15</f>
        <v>639943164</v>
      </c>
      <c r="DZ15" s="218"/>
      <c r="EA15" s="218"/>
      <c r="EB15" s="397"/>
      <c r="EC15" s="411">
        <f>+DY15/M15</f>
        <v>0.853257552</v>
      </c>
      <c r="ED15" s="411">
        <f>+DY15/G15</f>
        <v>0.08052831822181708</v>
      </c>
      <c r="EE15" s="581"/>
      <c r="EF15" s="612"/>
      <c r="EG15" s="612"/>
      <c r="EH15" s="581"/>
      <c r="EI15" s="627"/>
    </row>
    <row r="16" spans="1:139" s="5" customFormat="1" ht="54.75" customHeight="1">
      <c r="A16" s="608"/>
      <c r="B16" s="576">
        <v>2</v>
      </c>
      <c r="C16" s="586" t="s">
        <v>152</v>
      </c>
      <c r="D16" s="599" t="s">
        <v>153</v>
      </c>
      <c r="E16" s="604">
        <v>256</v>
      </c>
      <c r="F16" s="51" t="s">
        <v>83</v>
      </c>
      <c r="G16" s="398">
        <v>1</v>
      </c>
      <c r="H16" s="220">
        <v>0.125</v>
      </c>
      <c r="I16" s="220">
        <v>0.125</v>
      </c>
      <c r="J16" s="220">
        <v>0</v>
      </c>
      <c r="K16" s="220">
        <v>0.125</v>
      </c>
      <c r="L16" s="220">
        <v>0.025</v>
      </c>
      <c r="M16" s="220">
        <v>0.125</v>
      </c>
      <c r="N16" s="220">
        <v>0.05</v>
      </c>
      <c r="O16" s="159"/>
      <c r="P16" s="159"/>
      <c r="Q16" s="159"/>
      <c r="R16" s="159"/>
      <c r="S16" s="159"/>
      <c r="T16" s="220">
        <v>0.05</v>
      </c>
      <c r="U16" s="399">
        <v>0.25</v>
      </c>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v>0.25</v>
      </c>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v>0.25</v>
      </c>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v>0.125</v>
      </c>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221"/>
      <c r="DR16" s="221"/>
      <c r="DS16" s="221"/>
      <c r="DT16" s="221"/>
      <c r="DU16" s="221"/>
      <c r="DV16" s="222"/>
      <c r="DW16" s="222">
        <v>0</v>
      </c>
      <c r="DX16" s="222">
        <v>0.025</v>
      </c>
      <c r="DY16" s="222">
        <f>+T16</f>
        <v>0.05</v>
      </c>
      <c r="DZ16" s="160"/>
      <c r="EA16" s="160"/>
      <c r="EB16" s="160"/>
      <c r="EC16" s="207">
        <f>+DY16/M16</f>
        <v>0.4</v>
      </c>
      <c r="ED16" s="207">
        <f>+DY16/G16</f>
        <v>0.05</v>
      </c>
      <c r="EE16" s="589" t="s">
        <v>325</v>
      </c>
      <c r="EF16" s="596" t="s">
        <v>234</v>
      </c>
      <c r="EG16" s="596" t="s">
        <v>234</v>
      </c>
      <c r="EH16" s="579" t="s">
        <v>326</v>
      </c>
      <c r="EI16" s="582" t="s">
        <v>286</v>
      </c>
    </row>
    <row r="17" spans="1:139" s="5" customFormat="1" ht="54.75" customHeight="1">
      <c r="A17" s="608"/>
      <c r="B17" s="577"/>
      <c r="C17" s="587"/>
      <c r="D17" s="600"/>
      <c r="E17" s="605"/>
      <c r="F17" s="52" t="s">
        <v>6</v>
      </c>
      <c r="G17" s="390">
        <f>+M17+U17+AT17+BS17+CR17</f>
        <v>2470000000</v>
      </c>
      <c r="H17" s="204">
        <v>300000000</v>
      </c>
      <c r="I17" s="204">
        <v>300000000</v>
      </c>
      <c r="J17" s="204">
        <v>0</v>
      </c>
      <c r="K17" s="204">
        <v>300000000</v>
      </c>
      <c r="L17" s="204">
        <v>184028000</v>
      </c>
      <c r="M17" s="204">
        <v>300000000</v>
      </c>
      <c r="N17" s="204">
        <v>225212000</v>
      </c>
      <c r="O17" s="204"/>
      <c r="P17" s="204"/>
      <c r="Q17" s="204"/>
      <c r="R17" s="204"/>
      <c r="S17" s="204"/>
      <c r="T17" s="204">
        <f>+N17</f>
        <v>225212000</v>
      </c>
      <c r="U17" s="204">
        <v>370000000</v>
      </c>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v>700000000</v>
      </c>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v>800000000</v>
      </c>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v>300000000</v>
      </c>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v>0</v>
      </c>
      <c r="DX17" s="204">
        <v>184028000</v>
      </c>
      <c r="DY17" s="204">
        <f>+T17</f>
        <v>225212000</v>
      </c>
      <c r="DZ17" s="161"/>
      <c r="EA17" s="161"/>
      <c r="EB17" s="161"/>
      <c r="EC17" s="400">
        <f>+DY17/M17</f>
        <v>0.7507066666666666</v>
      </c>
      <c r="ED17" s="400">
        <f>+DY17/G17</f>
        <v>0.09117894736842105</v>
      </c>
      <c r="EE17" s="590"/>
      <c r="EF17" s="597"/>
      <c r="EG17" s="597"/>
      <c r="EH17" s="580"/>
      <c r="EI17" s="583"/>
    </row>
    <row r="18" spans="1:139" s="5" customFormat="1" ht="54.75" customHeight="1">
      <c r="A18" s="608"/>
      <c r="B18" s="577"/>
      <c r="C18" s="587"/>
      <c r="D18" s="600"/>
      <c r="E18" s="605"/>
      <c r="F18" s="53" t="s">
        <v>84</v>
      </c>
      <c r="G18" s="213"/>
      <c r="H18" s="205"/>
      <c r="I18" s="205"/>
      <c r="J18" s="205"/>
      <c r="K18" s="205"/>
      <c r="L18" s="211"/>
      <c r="M18" s="205"/>
      <c r="N18" s="205"/>
      <c r="O18" s="205"/>
      <c r="P18" s="205"/>
      <c r="Q18" s="205"/>
      <c r="R18" s="205"/>
      <c r="S18" s="205"/>
      <c r="T18" s="211"/>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11"/>
      <c r="DR18" s="211"/>
      <c r="DS18" s="211"/>
      <c r="DT18" s="211"/>
      <c r="DU18" s="211"/>
      <c r="DV18" s="211"/>
      <c r="DW18" s="211"/>
      <c r="DX18" s="211"/>
      <c r="DY18" s="211"/>
      <c r="DZ18" s="161"/>
      <c r="EA18" s="161"/>
      <c r="EB18" s="211"/>
      <c r="EC18" s="212"/>
      <c r="ED18" s="212"/>
      <c r="EE18" s="590"/>
      <c r="EF18" s="597"/>
      <c r="EG18" s="597"/>
      <c r="EH18" s="580"/>
      <c r="EI18" s="583"/>
    </row>
    <row r="19" spans="1:139" s="5" customFormat="1" ht="54.75" customHeight="1">
      <c r="A19" s="608"/>
      <c r="B19" s="577"/>
      <c r="C19" s="587"/>
      <c r="D19" s="600"/>
      <c r="E19" s="605"/>
      <c r="F19" s="52" t="s">
        <v>7</v>
      </c>
      <c r="G19" s="213"/>
      <c r="H19" s="223"/>
      <c r="I19" s="223"/>
      <c r="J19" s="223"/>
      <c r="K19" s="223"/>
      <c r="L19" s="208"/>
      <c r="M19" s="223"/>
      <c r="N19" s="223"/>
      <c r="O19" s="223"/>
      <c r="P19" s="223"/>
      <c r="Q19" s="223"/>
      <c r="R19" s="223"/>
      <c r="S19" s="223"/>
      <c r="T19" s="208"/>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08"/>
      <c r="DR19" s="208"/>
      <c r="DS19" s="208"/>
      <c r="DT19" s="208"/>
      <c r="DU19" s="208"/>
      <c r="DV19" s="208"/>
      <c r="DW19" s="208"/>
      <c r="DX19" s="208"/>
      <c r="DY19" s="208"/>
      <c r="DZ19" s="208"/>
      <c r="EA19" s="208"/>
      <c r="EB19" s="208"/>
      <c r="EC19" s="212"/>
      <c r="ED19" s="212"/>
      <c r="EE19" s="590"/>
      <c r="EF19" s="597"/>
      <c r="EG19" s="597"/>
      <c r="EH19" s="580"/>
      <c r="EI19" s="583"/>
    </row>
    <row r="20" spans="1:139" s="5" customFormat="1" ht="54.75" customHeight="1">
      <c r="A20" s="608"/>
      <c r="B20" s="577"/>
      <c r="C20" s="587"/>
      <c r="D20" s="600"/>
      <c r="E20" s="605"/>
      <c r="F20" s="53" t="s">
        <v>85</v>
      </c>
      <c r="G20" s="378">
        <v>1</v>
      </c>
      <c r="H20" s="224">
        <f>+H16+H18</f>
        <v>0.125</v>
      </c>
      <c r="I20" s="224">
        <v>0.125</v>
      </c>
      <c r="J20" s="224">
        <v>0</v>
      </c>
      <c r="K20" s="224">
        <v>0.125</v>
      </c>
      <c r="L20" s="225">
        <f>+L16</f>
        <v>0.025</v>
      </c>
      <c r="M20" s="224">
        <v>0.125</v>
      </c>
      <c r="N20" s="224">
        <f>+N16</f>
        <v>0.05</v>
      </c>
      <c r="O20" s="224"/>
      <c r="P20" s="224"/>
      <c r="Q20" s="224"/>
      <c r="R20" s="224"/>
      <c r="S20" s="224"/>
      <c r="T20" s="225">
        <f>+N20</f>
        <v>0.05</v>
      </c>
      <c r="U20" s="226">
        <f>+U16+U18</f>
        <v>0.25</v>
      </c>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f>+AT16+AT18</f>
        <v>0.25</v>
      </c>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f>+BS16+BS18</f>
        <v>0.25</v>
      </c>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f>+CR16+CR18</f>
        <v>0.125</v>
      </c>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1"/>
      <c r="DR20" s="211"/>
      <c r="DS20" s="211"/>
      <c r="DT20" s="211"/>
      <c r="DU20" s="211"/>
      <c r="DV20" s="225"/>
      <c r="DW20" s="225">
        <f>+T20</f>
        <v>0.05</v>
      </c>
      <c r="DX20" s="225">
        <v>0.025</v>
      </c>
      <c r="DY20" s="225">
        <f>+T20</f>
        <v>0.05</v>
      </c>
      <c r="DZ20" s="161"/>
      <c r="EA20" s="161"/>
      <c r="EB20" s="161"/>
      <c r="EC20" s="400">
        <f>+DY20/M20</f>
        <v>0.4</v>
      </c>
      <c r="ED20" s="400">
        <f>+DY20/G20</f>
        <v>0.05</v>
      </c>
      <c r="EE20" s="590"/>
      <c r="EF20" s="597"/>
      <c r="EG20" s="597"/>
      <c r="EH20" s="580"/>
      <c r="EI20" s="583"/>
    </row>
    <row r="21" spans="1:139" s="5" customFormat="1" ht="54.75" customHeight="1" thickBot="1">
      <c r="A21" s="608"/>
      <c r="B21" s="585"/>
      <c r="C21" s="588"/>
      <c r="D21" s="601"/>
      <c r="E21" s="606"/>
      <c r="F21" s="54" t="s">
        <v>88</v>
      </c>
      <c r="G21" s="393">
        <f>+M21+U21+AT21+BS21+CR21</f>
        <v>2470000000</v>
      </c>
      <c r="H21" s="394">
        <f>+H17+H19</f>
        <v>300000000</v>
      </c>
      <c r="I21" s="394">
        <v>300000000</v>
      </c>
      <c r="J21" s="395">
        <v>0</v>
      </c>
      <c r="K21" s="394">
        <v>300000000</v>
      </c>
      <c r="L21" s="395">
        <v>184028000</v>
      </c>
      <c r="M21" s="394">
        <v>300000000</v>
      </c>
      <c r="N21" s="395">
        <f>+N17</f>
        <v>225212000</v>
      </c>
      <c r="O21" s="395"/>
      <c r="P21" s="395"/>
      <c r="Q21" s="395"/>
      <c r="R21" s="395"/>
      <c r="S21" s="395"/>
      <c r="T21" s="395">
        <f>+N21</f>
        <v>225212000</v>
      </c>
      <c r="U21" s="394">
        <f>+U17+U19</f>
        <v>370000000</v>
      </c>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4">
        <f>+AT17+AT19</f>
        <v>700000000</v>
      </c>
      <c r="AU21" s="395"/>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4">
        <f>+BS17+BS19</f>
        <v>800000000</v>
      </c>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4">
        <f>+CR17+CR19</f>
        <v>300000000</v>
      </c>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27"/>
      <c r="DW21" s="227">
        <f>+T21</f>
        <v>225212000</v>
      </c>
      <c r="DX21" s="395">
        <v>184028000</v>
      </c>
      <c r="DY21" s="395">
        <f>+T21</f>
        <v>225212000</v>
      </c>
      <c r="DZ21" s="218"/>
      <c r="EA21" s="218"/>
      <c r="EB21" s="218"/>
      <c r="EC21" s="411">
        <f>+DY21/M21</f>
        <v>0.7507066666666666</v>
      </c>
      <c r="ED21" s="411">
        <f>+DY21/G21</f>
        <v>0.09117894736842105</v>
      </c>
      <c r="EE21" s="591"/>
      <c r="EF21" s="598"/>
      <c r="EG21" s="598"/>
      <c r="EH21" s="581"/>
      <c r="EI21" s="584"/>
    </row>
    <row r="22" spans="1:139" s="5" customFormat="1" ht="48.75" customHeight="1">
      <c r="A22" s="608"/>
      <c r="B22" s="576">
        <v>3</v>
      </c>
      <c r="C22" s="586" t="s">
        <v>194</v>
      </c>
      <c r="D22" s="599" t="s">
        <v>153</v>
      </c>
      <c r="E22" s="604">
        <v>255</v>
      </c>
      <c r="F22" s="51" t="s">
        <v>83</v>
      </c>
      <c r="G22" s="401">
        <v>0.9999999999999999</v>
      </c>
      <c r="H22" s="402">
        <v>0</v>
      </c>
      <c r="I22" s="402">
        <f>+H22</f>
        <v>0</v>
      </c>
      <c r="J22" s="158"/>
      <c r="K22" s="402">
        <v>0</v>
      </c>
      <c r="L22" s="158"/>
      <c r="M22" s="402">
        <v>0</v>
      </c>
      <c r="N22" s="158"/>
      <c r="O22" s="158"/>
      <c r="P22" s="158"/>
      <c r="Q22" s="158"/>
      <c r="R22" s="158"/>
      <c r="S22" s="158"/>
      <c r="T22" s="158"/>
      <c r="U22" s="402">
        <v>0.2</v>
      </c>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402">
        <v>0.35</v>
      </c>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402">
        <v>0.35</v>
      </c>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402">
        <v>0.1</v>
      </c>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221"/>
      <c r="DR22" s="221"/>
      <c r="DS22" s="221"/>
      <c r="DT22" s="221"/>
      <c r="DU22" s="221"/>
      <c r="DV22" s="336"/>
      <c r="DW22" s="221"/>
      <c r="DX22" s="221"/>
      <c r="DY22" s="221"/>
      <c r="DZ22" s="160"/>
      <c r="EA22" s="160"/>
      <c r="EB22" s="221"/>
      <c r="EC22" s="207"/>
      <c r="ED22" s="207"/>
      <c r="EE22" s="579" t="s">
        <v>263</v>
      </c>
      <c r="EF22" s="596" t="s">
        <v>234</v>
      </c>
      <c r="EG22" s="596" t="s">
        <v>234</v>
      </c>
      <c r="EH22" s="596" t="s">
        <v>234</v>
      </c>
      <c r="EI22" s="582" t="s">
        <v>234</v>
      </c>
    </row>
    <row r="23" spans="1:139" s="5" customFormat="1" ht="48.75" customHeight="1">
      <c r="A23" s="608"/>
      <c r="B23" s="577"/>
      <c r="C23" s="587"/>
      <c r="D23" s="600"/>
      <c r="E23" s="605"/>
      <c r="F23" s="52" t="s">
        <v>6</v>
      </c>
      <c r="G23" s="390">
        <f>+M23+U23+AT23+BS23+CR23</f>
        <v>16008830000</v>
      </c>
      <c r="H23" s="204">
        <v>0</v>
      </c>
      <c r="I23" s="204">
        <v>0</v>
      </c>
      <c r="J23" s="204"/>
      <c r="K23" s="204">
        <v>0</v>
      </c>
      <c r="L23" s="204"/>
      <c r="M23" s="204">
        <v>0</v>
      </c>
      <c r="N23" s="204"/>
      <c r="O23" s="204"/>
      <c r="P23" s="204"/>
      <c r="Q23" s="204"/>
      <c r="R23" s="204"/>
      <c r="S23" s="204"/>
      <c r="T23" s="204"/>
      <c r="U23" s="204">
        <v>3373830000</v>
      </c>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v>5570000000</v>
      </c>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v>4800000000</v>
      </c>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v>2265000000</v>
      </c>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161"/>
      <c r="EA23" s="161"/>
      <c r="EB23" s="211"/>
      <c r="EC23" s="209"/>
      <c r="ED23" s="209"/>
      <c r="EE23" s="580"/>
      <c r="EF23" s="597"/>
      <c r="EG23" s="597"/>
      <c r="EH23" s="657"/>
      <c r="EI23" s="583"/>
    </row>
    <row r="24" spans="1:139" s="5" customFormat="1" ht="48.75" customHeight="1">
      <c r="A24" s="608"/>
      <c r="B24" s="577"/>
      <c r="C24" s="587"/>
      <c r="D24" s="600"/>
      <c r="E24" s="605"/>
      <c r="F24" s="53" t="s">
        <v>84</v>
      </c>
      <c r="G24" s="213"/>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11"/>
      <c r="DR24" s="211"/>
      <c r="DS24" s="211"/>
      <c r="DT24" s="211"/>
      <c r="DU24" s="211"/>
      <c r="DV24" s="211"/>
      <c r="DW24" s="211"/>
      <c r="DX24" s="211"/>
      <c r="DY24" s="211"/>
      <c r="DZ24" s="161"/>
      <c r="EA24" s="161"/>
      <c r="EB24" s="211"/>
      <c r="EC24" s="212"/>
      <c r="ED24" s="212"/>
      <c r="EE24" s="580"/>
      <c r="EF24" s="597"/>
      <c r="EG24" s="597"/>
      <c r="EH24" s="657"/>
      <c r="EI24" s="583"/>
    </row>
    <row r="25" spans="1:139" s="5" customFormat="1" ht="48.75" customHeight="1">
      <c r="A25" s="608"/>
      <c r="B25" s="577"/>
      <c r="C25" s="587"/>
      <c r="D25" s="600"/>
      <c r="E25" s="605"/>
      <c r="F25" s="52" t="s">
        <v>7</v>
      </c>
      <c r="G25" s="213"/>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8"/>
      <c r="DR25" s="208"/>
      <c r="DS25" s="208"/>
      <c r="DT25" s="208"/>
      <c r="DU25" s="208"/>
      <c r="DV25" s="208"/>
      <c r="DW25" s="208"/>
      <c r="DX25" s="208"/>
      <c r="DY25" s="208"/>
      <c r="DZ25" s="161"/>
      <c r="EA25" s="161"/>
      <c r="EB25" s="211"/>
      <c r="EC25" s="212"/>
      <c r="ED25" s="212"/>
      <c r="EE25" s="580"/>
      <c r="EF25" s="597"/>
      <c r="EG25" s="597"/>
      <c r="EH25" s="657"/>
      <c r="EI25" s="583"/>
    </row>
    <row r="26" spans="1:139" s="5" customFormat="1" ht="48.75" customHeight="1">
      <c r="A26" s="608"/>
      <c r="B26" s="577"/>
      <c r="C26" s="587"/>
      <c r="D26" s="600"/>
      <c r="E26" s="605"/>
      <c r="F26" s="53" t="s">
        <v>85</v>
      </c>
      <c r="G26" s="403">
        <v>0.9999999999999999</v>
      </c>
      <c r="H26" s="162">
        <f>+H22+H24</f>
        <v>0</v>
      </c>
      <c r="I26" s="162">
        <v>0</v>
      </c>
      <c r="J26" s="163"/>
      <c r="K26" s="162">
        <v>0</v>
      </c>
      <c r="L26" s="163"/>
      <c r="M26" s="162">
        <v>0</v>
      </c>
      <c r="N26" s="163"/>
      <c r="O26" s="163"/>
      <c r="P26" s="163"/>
      <c r="Q26" s="163"/>
      <c r="R26" s="163"/>
      <c r="S26" s="163"/>
      <c r="T26" s="163"/>
      <c r="U26" s="162">
        <f>+U22+U24</f>
        <v>0.2</v>
      </c>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2">
        <f>+AT22+AT24</f>
        <v>0.35</v>
      </c>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2">
        <f>+BS22+BS24</f>
        <v>0.35</v>
      </c>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2">
        <f>+CR22+CR24</f>
        <v>0.1</v>
      </c>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1"/>
      <c r="DR26" s="211"/>
      <c r="DS26" s="211"/>
      <c r="DT26" s="211"/>
      <c r="DU26" s="211"/>
      <c r="DV26" s="211"/>
      <c r="DW26" s="211"/>
      <c r="DX26" s="211"/>
      <c r="DY26" s="211"/>
      <c r="DZ26" s="161"/>
      <c r="EA26" s="161"/>
      <c r="EB26" s="211"/>
      <c r="EC26" s="209"/>
      <c r="ED26" s="209"/>
      <c r="EE26" s="580"/>
      <c r="EF26" s="597"/>
      <c r="EG26" s="597"/>
      <c r="EH26" s="657"/>
      <c r="EI26" s="583"/>
    </row>
    <row r="27" spans="1:139" s="5" customFormat="1" ht="48.75" customHeight="1" thickBot="1">
      <c r="A27" s="609"/>
      <c r="B27" s="578"/>
      <c r="C27" s="588"/>
      <c r="D27" s="601"/>
      <c r="E27" s="606"/>
      <c r="F27" s="54" t="s">
        <v>88</v>
      </c>
      <c r="G27" s="393">
        <f>+M27+U27+AT27+BS27+CR27</f>
        <v>16008830000</v>
      </c>
      <c r="H27" s="394">
        <f>+H23+H25</f>
        <v>0</v>
      </c>
      <c r="I27" s="394">
        <v>0</v>
      </c>
      <c r="J27" s="395"/>
      <c r="K27" s="394">
        <v>0</v>
      </c>
      <c r="L27" s="395"/>
      <c r="M27" s="394">
        <v>0</v>
      </c>
      <c r="N27" s="395"/>
      <c r="O27" s="395"/>
      <c r="P27" s="395"/>
      <c r="Q27" s="395"/>
      <c r="R27" s="395"/>
      <c r="S27" s="395"/>
      <c r="T27" s="395"/>
      <c r="U27" s="394">
        <f>+U23+U25</f>
        <v>3373830000</v>
      </c>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4">
        <f>+AT23+AT25</f>
        <v>5570000000</v>
      </c>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4">
        <f>+BS23+BS25</f>
        <v>4800000000</v>
      </c>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4">
        <f>+CR23+CR25</f>
        <v>2265000000</v>
      </c>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28"/>
      <c r="EA27" s="228"/>
      <c r="EB27" s="404"/>
      <c r="EC27" s="219"/>
      <c r="ED27" s="219"/>
      <c r="EE27" s="603"/>
      <c r="EF27" s="602"/>
      <c r="EG27" s="602"/>
      <c r="EH27" s="658"/>
      <c r="EI27" s="659"/>
    </row>
    <row r="28" spans="1:139" ht="52.5" customHeight="1">
      <c r="A28" s="592" t="s">
        <v>8</v>
      </c>
      <c r="B28" s="593"/>
      <c r="C28" s="593"/>
      <c r="D28" s="593"/>
      <c r="E28" s="593"/>
      <c r="F28" s="55" t="s">
        <v>87</v>
      </c>
      <c r="G28" s="389">
        <f>+M28+U28+AT28+BS28+CR28</f>
        <v>26425639000</v>
      </c>
      <c r="H28" s="229">
        <f>+H11+H17+H23</f>
        <v>1050000000</v>
      </c>
      <c r="I28" s="229">
        <v>1050000000</v>
      </c>
      <c r="J28" s="229">
        <f>+J11+J17</f>
        <v>378937000</v>
      </c>
      <c r="K28" s="229">
        <v>1050000000</v>
      </c>
      <c r="L28" s="229">
        <f>+L15+L21</f>
        <v>820796000</v>
      </c>
      <c r="M28" s="229">
        <v>1050000000</v>
      </c>
      <c r="N28" s="229">
        <f>+N21+N15</f>
        <v>865155164</v>
      </c>
      <c r="O28" s="229"/>
      <c r="P28" s="229"/>
      <c r="Q28" s="229"/>
      <c r="R28" s="229"/>
      <c r="S28" s="229"/>
      <c r="T28" s="229">
        <f>+T15+T21</f>
        <v>865155164</v>
      </c>
      <c r="U28" s="229">
        <f>+U11+U17+U23</f>
        <v>5390639000</v>
      </c>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f>+AT11+AT17+AT23</f>
        <v>8470000000</v>
      </c>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f>+BS11+BS17+BS23</f>
        <v>7900000000</v>
      </c>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f>+CR11+CR17+CR23</f>
        <v>3615000000</v>
      </c>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407"/>
      <c r="DR28" s="407"/>
      <c r="DS28" s="407"/>
      <c r="DT28" s="407"/>
      <c r="DU28" s="407"/>
      <c r="DV28" s="229"/>
      <c r="DW28" s="229">
        <f>+DW11+DW17</f>
        <v>378937000</v>
      </c>
      <c r="DX28" s="229">
        <v>820796000</v>
      </c>
      <c r="DY28" s="408">
        <f>+T28</f>
        <v>865155164</v>
      </c>
      <c r="DZ28" s="405"/>
      <c r="EA28" s="44"/>
      <c r="EB28" s="45"/>
      <c r="EC28" s="645"/>
      <c r="ED28" s="645"/>
      <c r="EE28" s="645"/>
      <c r="EF28" s="645"/>
      <c r="EG28" s="645"/>
      <c r="EH28" s="645"/>
      <c r="EI28" s="646"/>
    </row>
    <row r="29" spans="1:139" ht="52.5" customHeight="1">
      <c r="A29" s="592"/>
      <c r="B29" s="593"/>
      <c r="C29" s="593"/>
      <c r="D29" s="593"/>
      <c r="E29" s="593"/>
      <c r="F29" s="56" t="s">
        <v>89</v>
      </c>
      <c r="G29" s="215">
        <v>0</v>
      </c>
      <c r="H29" s="214">
        <f>+H13+H19+H25</f>
        <v>0</v>
      </c>
      <c r="I29" s="214">
        <v>0</v>
      </c>
      <c r="J29" s="231">
        <v>0</v>
      </c>
      <c r="K29" s="214">
        <v>0</v>
      </c>
      <c r="L29" s="214">
        <v>0</v>
      </c>
      <c r="M29" s="214">
        <v>0</v>
      </c>
      <c r="N29" s="214">
        <v>0</v>
      </c>
      <c r="O29" s="205"/>
      <c r="P29" s="205"/>
      <c r="Q29" s="205"/>
      <c r="R29" s="205"/>
      <c r="S29" s="205"/>
      <c r="T29" s="214">
        <v>0</v>
      </c>
      <c r="U29" s="214">
        <f>+U13+U19+U25</f>
        <v>0</v>
      </c>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14">
        <f>+AT13+AT19+AT25</f>
        <v>0</v>
      </c>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14">
        <f>+BS13+BS19+BS25</f>
        <v>0</v>
      </c>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14">
        <f>+CR13+CR19+CR25</f>
        <v>0</v>
      </c>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30"/>
      <c r="DR29" s="230"/>
      <c r="DS29" s="230"/>
      <c r="DT29" s="230"/>
      <c r="DU29" s="230"/>
      <c r="DV29" s="231"/>
      <c r="DW29" s="231">
        <v>0</v>
      </c>
      <c r="DX29" s="214">
        <v>0</v>
      </c>
      <c r="DY29" s="216">
        <f>+T29</f>
        <v>0</v>
      </c>
      <c r="DZ29" s="405"/>
      <c r="EA29" s="44"/>
      <c r="EB29" s="45"/>
      <c r="EC29" s="645"/>
      <c r="ED29" s="645"/>
      <c r="EE29" s="645"/>
      <c r="EF29" s="645"/>
      <c r="EG29" s="645"/>
      <c r="EH29" s="645"/>
      <c r="EI29" s="646"/>
    </row>
    <row r="30" spans="1:139" ht="52.5" customHeight="1" thickBot="1">
      <c r="A30" s="594"/>
      <c r="B30" s="595"/>
      <c r="C30" s="595"/>
      <c r="D30" s="595"/>
      <c r="E30" s="595"/>
      <c r="F30" s="57" t="s">
        <v>90</v>
      </c>
      <c r="G30" s="391">
        <f>+M30+U30+AT30+BS30+CR30</f>
        <v>26425639000</v>
      </c>
      <c r="H30" s="392">
        <f>+H28+H29</f>
        <v>1050000000</v>
      </c>
      <c r="I30" s="392">
        <v>1050000000</v>
      </c>
      <c r="J30" s="392">
        <f>+J28</f>
        <v>378937000</v>
      </c>
      <c r="K30" s="392">
        <v>1050000000</v>
      </c>
      <c r="L30" s="392">
        <v>820796000</v>
      </c>
      <c r="M30" s="392">
        <v>1050000000</v>
      </c>
      <c r="N30" s="392">
        <f>+N28</f>
        <v>865155164</v>
      </c>
      <c r="O30" s="392"/>
      <c r="P30" s="392"/>
      <c r="Q30" s="392"/>
      <c r="R30" s="392"/>
      <c r="S30" s="392"/>
      <c r="T30" s="392">
        <f>+N30</f>
        <v>865155164</v>
      </c>
      <c r="U30" s="392">
        <f>+U28+U29</f>
        <v>5390639000</v>
      </c>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f>+AT28+AT29</f>
        <v>8470000000</v>
      </c>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f>+BS28+BS29</f>
        <v>7900000000</v>
      </c>
      <c r="BT30" s="392"/>
      <c r="BU30" s="392"/>
      <c r="BV30" s="392"/>
      <c r="BW30" s="392"/>
      <c r="BX30" s="392"/>
      <c r="BY30" s="392"/>
      <c r="BZ30" s="392"/>
      <c r="CA30" s="392"/>
      <c r="CB30" s="392"/>
      <c r="CC30" s="392"/>
      <c r="CD30" s="392"/>
      <c r="CE30" s="392"/>
      <c r="CF30" s="392"/>
      <c r="CG30" s="392"/>
      <c r="CH30" s="392"/>
      <c r="CI30" s="392"/>
      <c r="CJ30" s="392"/>
      <c r="CK30" s="392"/>
      <c r="CL30" s="392"/>
      <c r="CM30" s="392"/>
      <c r="CN30" s="392"/>
      <c r="CO30" s="392"/>
      <c r="CP30" s="392"/>
      <c r="CQ30" s="392"/>
      <c r="CR30" s="392">
        <f>+CR28+CR29</f>
        <v>3615000000</v>
      </c>
      <c r="CS30" s="392"/>
      <c r="CT30" s="392"/>
      <c r="CU30" s="392"/>
      <c r="CV30" s="392"/>
      <c r="CW30" s="392"/>
      <c r="CX30" s="392"/>
      <c r="CY30" s="392"/>
      <c r="CZ30" s="392"/>
      <c r="DA30" s="392"/>
      <c r="DB30" s="392"/>
      <c r="DC30" s="392"/>
      <c r="DD30" s="392"/>
      <c r="DE30" s="392"/>
      <c r="DF30" s="392"/>
      <c r="DG30" s="392"/>
      <c r="DH30" s="392"/>
      <c r="DI30" s="392"/>
      <c r="DJ30" s="392"/>
      <c r="DK30" s="392"/>
      <c r="DL30" s="392"/>
      <c r="DM30" s="392"/>
      <c r="DN30" s="392"/>
      <c r="DO30" s="392"/>
      <c r="DP30" s="392"/>
      <c r="DQ30" s="409"/>
      <c r="DR30" s="409"/>
      <c r="DS30" s="409"/>
      <c r="DT30" s="409"/>
      <c r="DU30" s="409"/>
      <c r="DV30" s="392"/>
      <c r="DW30" s="392">
        <f>+DW28</f>
        <v>378937000</v>
      </c>
      <c r="DX30" s="392">
        <v>820796000</v>
      </c>
      <c r="DY30" s="410">
        <f>+T30</f>
        <v>865155164</v>
      </c>
      <c r="DZ30" s="406"/>
      <c r="EA30" s="46"/>
      <c r="EB30" s="47"/>
      <c r="EC30" s="647"/>
      <c r="ED30" s="647"/>
      <c r="EE30" s="647"/>
      <c r="EF30" s="647"/>
      <c r="EG30" s="647"/>
      <c r="EH30" s="647"/>
      <c r="EI30" s="648"/>
    </row>
    <row r="33" spans="1:139" ht="15">
      <c r="A33" s="256"/>
      <c r="B33" s="256"/>
      <c r="C33" s="256"/>
      <c r="D33" s="256"/>
      <c r="E33" s="256"/>
      <c r="F33" s="258" t="s">
        <v>56</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6"/>
      <c r="AU33" s="256"/>
      <c r="AV33" s="256"/>
      <c r="AW33" s="256"/>
      <c r="AX33" s="256"/>
      <c r="AY33" s="256"/>
      <c r="AZ33" s="256"/>
      <c r="BA33" s="256"/>
      <c r="BB33" s="256"/>
      <c r="BC33" s="256"/>
      <c r="BD33" s="256"/>
      <c r="BE33" s="256"/>
      <c r="BF33" s="256"/>
      <c r="BG33" s="256"/>
      <c r="BH33" s="256"/>
      <c r="BI33" s="256"/>
      <c r="BJ33" s="256"/>
      <c r="BK33" s="257"/>
      <c r="BL33" s="257"/>
      <c r="BM33" s="257"/>
      <c r="BN33" s="257"/>
      <c r="BO33" s="257"/>
      <c r="BP33" s="257"/>
      <c r="BQ33" s="257"/>
      <c r="BR33" s="257"/>
      <c r="BS33" s="256"/>
      <c r="BT33" s="256"/>
      <c r="BU33" s="256"/>
      <c r="BV33" s="256"/>
      <c r="BW33" s="256"/>
      <c r="BX33" s="256"/>
      <c r="BY33" s="256"/>
      <c r="BZ33" s="256"/>
      <c r="CA33" s="256"/>
      <c r="CB33" s="256"/>
      <c r="CC33" s="256"/>
      <c r="CD33" s="256"/>
      <c r="CE33" s="256"/>
      <c r="CF33" s="256"/>
      <c r="CG33" s="257"/>
      <c r="CH33" s="257"/>
      <c r="CI33" s="257"/>
      <c r="CJ33" s="257"/>
      <c r="CK33" s="257"/>
      <c r="CL33" s="257"/>
      <c r="CM33" s="257"/>
      <c r="CN33" s="257"/>
      <c r="CO33" s="257"/>
      <c r="CP33" s="257"/>
      <c r="CQ33" s="257"/>
      <c r="CR33" s="256"/>
      <c r="CS33" s="256"/>
      <c r="CT33" s="256"/>
      <c r="CU33" s="256"/>
      <c r="CV33" s="256"/>
      <c r="CW33" s="256"/>
      <c r="CX33" s="256"/>
      <c r="CY33" s="256"/>
      <c r="CZ33" s="256"/>
      <c r="DA33" s="256"/>
      <c r="DB33" s="256"/>
      <c r="DC33" s="256"/>
      <c r="DD33" s="256"/>
      <c r="DE33" s="256"/>
      <c r="DF33" s="256"/>
      <c r="DG33" s="256"/>
      <c r="DH33" s="256"/>
      <c r="DI33" s="256"/>
      <c r="DJ33" s="256"/>
      <c r="DK33" s="256"/>
      <c r="DL33" s="256"/>
      <c r="DM33" s="256"/>
      <c r="DN33" s="256"/>
      <c r="DO33" s="256"/>
      <c r="DP33" s="256"/>
      <c r="DQ33" s="256"/>
      <c r="DR33" s="256"/>
      <c r="DS33" s="256"/>
      <c r="DT33" s="256"/>
      <c r="DU33" s="256"/>
      <c r="DV33" s="256"/>
      <c r="DW33" s="256"/>
      <c r="DX33" s="256"/>
      <c r="DY33" s="256"/>
      <c r="DZ33" s="256"/>
      <c r="EA33" s="256"/>
      <c r="EB33" s="256"/>
      <c r="EC33" s="256"/>
      <c r="ED33" s="256"/>
      <c r="EE33" s="256"/>
      <c r="EF33" s="256"/>
      <c r="EG33" s="256"/>
      <c r="EH33" s="256"/>
      <c r="EI33" s="256"/>
    </row>
    <row r="34" spans="1:139" ht="15">
      <c r="A34" s="252"/>
      <c r="B34" s="252"/>
      <c r="C34" s="252"/>
      <c r="D34" s="253"/>
      <c r="E34" s="253"/>
      <c r="F34" s="260" t="s">
        <v>57</v>
      </c>
      <c r="G34" s="469" t="s">
        <v>58</v>
      </c>
      <c r="H34" s="469"/>
      <c r="I34" s="469"/>
      <c r="J34" s="469"/>
      <c r="K34" s="469"/>
      <c r="L34" s="469"/>
      <c r="M34" s="469"/>
      <c r="N34" s="470" t="s">
        <v>59</v>
      </c>
      <c r="O34" s="470"/>
      <c r="P34" s="470"/>
      <c r="Q34" s="470"/>
      <c r="R34" s="470"/>
      <c r="S34" s="470"/>
      <c r="T34" s="470"/>
      <c r="U34" s="660"/>
      <c r="V34" s="660"/>
      <c r="W34" s="660"/>
      <c r="X34" s="660"/>
      <c r="Y34" s="660"/>
      <c r="Z34" s="660"/>
      <c r="AA34" s="660"/>
      <c r="AB34" s="660"/>
      <c r="AC34" s="660"/>
      <c r="AD34" s="660"/>
      <c r="AE34" s="660"/>
      <c r="AF34" s="660"/>
      <c r="AG34" s="660"/>
      <c r="AH34" s="660"/>
      <c r="AI34" s="660"/>
      <c r="AJ34" s="660"/>
      <c r="AK34" s="660"/>
      <c r="AL34" s="660"/>
      <c r="AM34" s="660"/>
      <c r="AN34" s="660"/>
      <c r="AO34" s="660"/>
      <c r="AP34" s="660"/>
      <c r="AQ34" s="660"/>
      <c r="AR34" s="660"/>
      <c r="AS34" s="660"/>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2"/>
      <c r="DR34" s="252"/>
      <c r="DS34" s="252"/>
      <c r="DT34" s="252"/>
      <c r="DU34" s="252"/>
      <c r="DV34" s="252"/>
      <c r="DW34" s="252"/>
      <c r="DX34" s="252"/>
      <c r="DY34" s="255"/>
      <c r="DZ34" s="255"/>
      <c r="EA34" s="255"/>
      <c r="EB34" s="255"/>
      <c r="EC34" s="252"/>
      <c r="ED34" s="252"/>
      <c r="EE34" s="252"/>
      <c r="EF34" s="252"/>
      <c r="EG34" s="252"/>
      <c r="EH34" s="252"/>
      <c r="EI34" s="252"/>
    </row>
    <row r="35" spans="1:139" ht="15">
      <c r="A35" s="252"/>
      <c r="B35" s="252"/>
      <c r="C35" s="252"/>
      <c r="D35" s="253"/>
      <c r="E35" s="253"/>
      <c r="F35" s="259">
        <v>12</v>
      </c>
      <c r="G35" s="467" t="s">
        <v>270</v>
      </c>
      <c r="H35" s="467"/>
      <c r="I35" s="467"/>
      <c r="J35" s="467"/>
      <c r="K35" s="467"/>
      <c r="L35" s="467"/>
      <c r="M35" s="467"/>
      <c r="N35" s="468" t="s">
        <v>271</v>
      </c>
      <c r="O35" s="468"/>
      <c r="P35" s="468"/>
      <c r="Q35" s="468"/>
      <c r="R35" s="468"/>
      <c r="S35" s="468"/>
      <c r="T35" s="468"/>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2"/>
      <c r="DR35" s="252"/>
      <c r="DS35" s="252"/>
      <c r="DT35" s="252"/>
      <c r="DU35" s="252"/>
      <c r="DV35" s="252"/>
      <c r="DW35" s="252"/>
      <c r="DX35" s="252"/>
      <c r="DY35" s="255"/>
      <c r="DZ35" s="255"/>
      <c r="EA35" s="255"/>
      <c r="EB35" s="255"/>
      <c r="EC35" s="252"/>
      <c r="ED35" s="252"/>
      <c r="EE35" s="252"/>
      <c r="EF35" s="252"/>
      <c r="EG35" s="252"/>
      <c r="EH35" s="252"/>
      <c r="EI35" s="252"/>
    </row>
  </sheetData>
  <mergeCells count="64">
    <mergeCell ref="G35:M35"/>
    <mergeCell ref="N35:T35"/>
    <mergeCell ref="U34:AS34"/>
    <mergeCell ref="G34:M34"/>
    <mergeCell ref="N34:T34"/>
    <mergeCell ref="EC28:EI30"/>
    <mergeCell ref="H8:T8"/>
    <mergeCell ref="H7:DP7"/>
    <mergeCell ref="DQ8:EB8"/>
    <mergeCell ref="DQ7:EB7"/>
    <mergeCell ref="EF7:EF9"/>
    <mergeCell ref="EH22:EH27"/>
    <mergeCell ref="EI22:EI27"/>
    <mergeCell ref="A1:E3"/>
    <mergeCell ref="F1:EI1"/>
    <mergeCell ref="F3:DR3"/>
    <mergeCell ref="DS3:EI3"/>
    <mergeCell ref="F2:EI2"/>
    <mergeCell ref="D10:D15"/>
    <mergeCell ref="EI10:EI15"/>
    <mergeCell ref="F7:F9"/>
    <mergeCell ref="EH10:EH15"/>
    <mergeCell ref="E7:E9"/>
    <mergeCell ref="EG7:EG9"/>
    <mergeCell ref="EH7:EH9"/>
    <mergeCell ref="ED7:ED9"/>
    <mergeCell ref="E10:E15"/>
    <mergeCell ref="EE10:EE15"/>
    <mergeCell ref="EC7:EC9"/>
    <mergeCell ref="G7:G9"/>
    <mergeCell ref="A4:E4"/>
    <mergeCell ref="A5:E5"/>
    <mergeCell ref="F4:EI4"/>
    <mergeCell ref="F5:EI5"/>
    <mergeCell ref="A7:A9"/>
    <mergeCell ref="B7:D8"/>
    <mergeCell ref="CR8:DP8"/>
    <mergeCell ref="U8:AS8"/>
    <mergeCell ref="AT8:BR8"/>
    <mergeCell ref="BS8:CQ8"/>
    <mergeCell ref="EE7:EE9"/>
    <mergeCell ref="EI7:EI9"/>
    <mergeCell ref="A28:E30"/>
    <mergeCell ref="EG16:EG21"/>
    <mergeCell ref="D16:D21"/>
    <mergeCell ref="EF22:EF27"/>
    <mergeCell ref="EG22:EG27"/>
    <mergeCell ref="EE22:EE27"/>
    <mergeCell ref="C22:C27"/>
    <mergeCell ref="D22:D27"/>
    <mergeCell ref="E22:E27"/>
    <mergeCell ref="A10:A27"/>
    <mergeCell ref="EF10:EF15"/>
    <mergeCell ref="EG10:EG15"/>
    <mergeCell ref="EF16:EF21"/>
    <mergeCell ref="E16:E21"/>
    <mergeCell ref="B10:B15"/>
    <mergeCell ref="C10:C15"/>
    <mergeCell ref="B22:B27"/>
    <mergeCell ref="EH16:EH21"/>
    <mergeCell ref="EI16:EI21"/>
    <mergeCell ref="B16:B21"/>
    <mergeCell ref="C16:C21"/>
    <mergeCell ref="EE16:EE21"/>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1613-4027-4BCD-884C-267AF436A40E}">
  <dimension ref="F7:AD54"/>
  <sheetViews>
    <sheetView workbookViewId="0" topLeftCell="J25">
      <selection activeCell="AB45" sqref="AB45"/>
    </sheetView>
  </sheetViews>
  <sheetFormatPr defaultColWidth="11.421875" defaultRowHeight="15"/>
  <cols>
    <col min="6" max="6" width="27.00390625" style="0" customWidth="1"/>
    <col min="26" max="26" width="18.28125" style="0" bestFit="1" customWidth="1"/>
    <col min="27" max="27" width="16.7109375" style="0" bestFit="1" customWidth="1"/>
    <col min="29" max="29" width="17.28125" style="0" bestFit="1" customWidth="1"/>
    <col min="30" max="30" width="15.57421875" style="0" bestFit="1" customWidth="1"/>
  </cols>
  <sheetData>
    <row r="7" spans="7:12" ht="15">
      <c r="G7" s="60" t="s">
        <v>156</v>
      </c>
      <c r="H7" s="60" t="s">
        <v>157</v>
      </c>
      <c r="I7" s="60" t="s">
        <v>158</v>
      </c>
      <c r="J7" s="60" t="s">
        <v>159</v>
      </c>
      <c r="K7" s="60" t="s">
        <v>160</v>
      </c>
      <c r="L7" s="60" t="s">
        <v>161</v>
      </c>
    </row>
    <row r="8" spans="6:18" ht="15">
      <c r="F8" t="s">
        <v>200</v>
      </c>
      <c r="G8" s="176">
        <v>225</v>
      </c>
      <c r="H8" s="176">
        <v>115</v>
      </c>
      <c r="I8" s="176">
        <v>380</v>
      </c>
      <c r="J8" s="176">
        <v>380</v>
      </c>
      <c r="K8" s="176">
        <v>530</v>
      </c>
      <c r="L8" s="176">
        <v>530</v>
      </c>
      <c r="M8">
        <f>SUM(G8:L8)</f>
        <v>2160</v>
      </c>
      <c r="N8" s="181">
        <f>+M8/$M$11</f>
        <v>0.864</v>
      </c>
      <c r="O8">
        <f>+SUM(G8:L8)-2160</f>
        <v>0</v>
      </c>
      <c r="Q8">
        <v>329</v>
      </c>
      <c r="R8" s="182">
        <f>+Q8/M8</f>
        <v>0.15231481481481482</v>
      </c>
    </row>
    <row r="9" spans="6:18" ht="15">
      <c r="F9" t="s">
        <v>201</v>
      </c>
      <c r="G9" s="176">
        <v>15</v>
      </c>
      <c r="H9" s="176">
        <v>15</v>
      </c>
      <c r="I9" s="176">
        <v>30</v>
      </c>
      <c r="J9" s="176">
        <v>30</v>
      </c>
      <c r="K9" s="176">
        <v>30</v>
      </c>
      <c r="L9" s="176">
        <v>30</v>
      </c>
      <c r="M9">
        <f>SUM(G9:L9)</f>
        <v>150</v>
      </c>
      <c r="N9" s="181">
        <f aca="true" t="shared" si="0" ref="N9:N11">+M9/$M$11</f>
        <v>0.06</v>
      </c>
      <c r="O9">
        <f>+SUM(G9:L9)-150</f>
        <v>0</v>
      </c>
      <c r="Q9">
        <v>42</v>
      </c>
      <c r="R9" s="182">
        <f aca="true" t="shared" si="1" ref="R9:R10">+Q9/M9</f>
        <v>0.28</v>
      </c>
    </row>
    <row r="10" spans="6:18" ht="15">
      <c r="F10" t="s">
        <v>162</v>
      </c>
      <c r="G10" s="60">
        <v>10</v>
      </c>
      <c r="H10" s="60">
        <v>20</v>
      </c>
      <c r="I10" s="60">
        <v>40</v>
      </c>
      <c r="J10" s="60">
        <v>40</v>
      </c>
      <c r="K10" s="60">
        <v>40</v>
      </c>
      <c r="L10" s="60">
        <v>40</v>
      </c>
      <c r="M10">
        <f>SUM(G10:L10)</f>
        <v>190</v>
      </c>
      <c r="N10" s="181">
        <f t="shared" si="0"/>
        <v>0.076</v>
      </c>
      <c r="O10">
        <f aca="true" t="shared" si="2" ref="O10">+SUM(G10:L10)-M10</f>
        <v>0</v>
      </c>
      <c r="Q10">
        <v>40</v>
      </c>
      <c r="R10" s="182">
        <f t="shared" si="1"/>
        <v>0.21052631578947367</v>
      </c>
    </row>
    <row r="11" spans="7:14" ht="14.25" customHeight="1">
      <c r="G11" s="176">
        <f>SUM(G8:G10)</f>
        <v>250</v>
      </c>
      <c r="H11" s="176">
        <f aca="true" t="shared" si="3" ref="H11:L11">SUM(H8:H10)</f>
        <v>150</v>
      </c>
      <c r="I11" s="176">
        <f t="shared" si="3"/>
        <v>450</v>
      </c>
      <c r="J11" s="176">
        <f t="shared" si="3"/>
        <v>450</v>
      </c>
      <c r="K11" s="176">
        <f t="shared" si="3"/>
        <v>600</v>
      </c>
      <c r="L11" s="176">
        <f t="shared" si="3"/>
        <v>600</v>
      </c>
      <c r="M11">
        <f>SUM(M8:M10)</f>
        <v>2500</v>
      </c>
      <c r="N11" s="181">
        <f t="shared" si="0"/>
        <v>1</v>
      </c>
    </row>
    <row r="12" spans="7:13" ht="15">
      <c r="G12" s="62">
        <v>250</v>
      </c>
      <c r="H12" s="62">
        <v>150</v>
      </c>
      <c r="I12" s="62">
        <v>450</v>
      </c>
      <c r="J12" s="62">
        <v>450</v>
      </c>
      <c r="K12" s="62">
        <v>600</v>
      </c>
      <c r="L12" s="62">
        <v>600</v>
      </c>
      <c r="M12" s="50"/>
    </row>
    <row r="14" spans="7:13" ht="15">
      <c r="G14" s="61">
        <f aca="true" t="shared" si="4" ref="G14:L14">+G12-G11</f>
        <v>0</v>
      </c>
      <c r="H14" s="61">
        <f t="shared" si="4"/>
        <v>0</v>
      </c>
      <c r="I14" s="61">
        <f t="shared" si="4"/>
        <v>0</v>
      </c>
      <c r="J14" s="61">
        <f t="shared" si="4"/>
        <v>0</v>
      </c>
      <c r="K14" s="61">
        <f t="shared" si="4"/>
        <v>0</v>
      </c>
      <c r="L14" s="61">
        <f t="shared" si="4"/>
        <v>0</v>
      </c>
      <c r="M14" s="61">
        <f>2500-M11</f>
        <v>0</v>
      </c>
    </row>
    <row r="16" spans="7:16" ht="15">
      <c r="G16" s="182">
        <f aca="true" t="shared" si="5" ref="G16:L18">+G8/$M$8</f>
        <v>0.10416666666666667</v>
      </c>
      <c r="H16" s="182">
        <f t="shared" si="5"/>
        <v>0.05324074074074074</v>
      </c>
      <c r="I16" s="182">
        <f t="shared" si="5"/>
        <v>0.17592592592592593</v>
      </c>
      <c r="J16" s="182">
        <f>+J8/$M$8</f>
        <v>0.17592592592592593</v>
      </c>
      <c r="K16" s="182">
        <f t="shared" si="5"/>
        <v>0.24537037037037038</v>
      </c>
      <c r="L16" s="182">
        <f t="shared" si="5"/>
        <v>0.24537037037037038</v>
      </c>
      <c r="O16">
        <v>15</v>
      </c>
      <c r="P16" s="157">
        <f>+G17</f>
        <v>0.006944444444444444</v>
      </c>
    </row>
    <row r="17" spans="7:16" ht="15">
      <c r="G17" s="182">
        <f t="shared" si="5"/>
        <v>0.006944444444444444</v>
      </c>
      <c r="H17" s="182">
        <f aca="true" t="shared" si="6" ref="H17:L17">+H9/$M$9</f>
        <v>0.1</v>
      </c>
      <c r="I17" s="182">
        <f t="shared" si="6"/>
        <v>0.2</v>
      </c>
      <c r="J17" s="182">
        <f t="shared" si="6"/>
        <v>0.2</v>
      </c>
      <c r="K17" s="182">
        <f t="shared" si="6"/>
        <v>0.2</v>
      </c>
      <c r="L17" s="182">
        <f t="shared" si="6"/>
        <v>0.2</v>
      </c>
      <c r="O17">
        <v>42</v>
      </c>
      <c r="P17" s="182">
        <f>+(O17*P16)/O16</f>
        <v>0.01944444444444444</v>
      </c>
    </row>
    <row r="18" spans="7:12" ht="15">
      <c r="G18" s="182">
        <f t="shared" si="5"/>
        <v>0.004629629629629629</v>
      </c>
      <c r="H18" s="182">
        <f>+H10/$M$10</f>
        <v>0.10526315789473684</v>
      </c>
      <c r="I18" s="182">
        <f aca="true" t="shared" si="7" ref="I18:L18">+I10/$M$10</f>
        <v>0.21052631578947367</v>
      </c>
      <c r="J18" s="182">
        <f t="shared" si="7"/>
        <v>0.21052631578947367</v>
      </c>
      <c r="K18" s="182">
        <f t="shared" si="7"/>
        <v>0.21052631578947367</v>
      </c>
      <c r="L18" s="182">
        <f t="shared" si="7"/>
        <v>0.21052631578947367</v>
      </c>
    </row>
    <row r="19" spans="7:12" ht="15">
      <c r="G19" s="182"/>
      <c r="H19" s="182"/>
      <c r="I19" s="182"/>
      <c r="J19" s="182"/>
      <c r="K19" s="182"/>
      <c r="L19" s="182"/>
    </row>
    <row r="21" spans="7:12" ht="15">
      <c r="G21" s="182">
        <v>0.1042</v>
      </c>
      <c r="H21" s="182">
        <v>0.0532</v>
      </c>
      <c r="I21" s="182">
        <v>0.1759</v>
      </c>
      <c r="J21" s="182">
        <v>0.1759</v>
      </c>
      <c r="K21" s="182">
        <v>0.2454</v>
      </c>
      <c r="L21" s="182">
        <v>0.2454</v>
      </c>
    </row>
    <row r="22" spans="7:12" ht="15">
      <c r="G22" s="182">
        <v>0.1</v>
      </c>
      <c r="H22" s="182">
        <v>0.1</v>
      </c>
      <c r="I22" s="182">
        <v>0.2</v>
      </c>
      <c r="J22" s="182">
        <v>0.2</v>
      </c>
      <c r="K22" s="182">
        <v>0.2</v>
      </c>
      <c r="L22" s="182">
        <v>0.2</v>
      </c>
    </row>
    <row r="23" spans="7:26" ht="15">
      <c r="G23" s="182">
        <v>0.0526</v>
      </c>
      <c r="H23" s="182">
        <v>0.1053</v>
      </c>
      <c r="I23" s="182">
        <v>0.2105</v>
      </c>
      <c r="J23" s="182">
        <v>0.2105</v>
      </c>
      <c r="K23" s="182">
        <v>0.2105</v>
      </c>
      <c r="L23" s="182">
        <v>0.2105</v>
      </c>
      <c r="Y23">
        <v>0.2</v>
      </c>
      <c r="Z23" s="188">
        <f>+INVERSIÓN!U23</f>
        <v>3373830000</v>
      </c>
    </row>
    <row r="24" spans="25:27" ht="15">
      <c r="Y24" s="335">
        <f>+INVERSIÓN!AT22</f>
        <v>0.35</v>
      </c>
      <c r="Z24" s="188">
        <f>7100000000-300000000</f>
        <v>6800000000</v>
      </c>
      <c r="AA24" s="331"/>
    </row>
    <row r="25" spans="15:27" ht="15">
      <c r="O25">
        <v>35</v>
      </c>
      <c r="P25">
        <v>330</v>
      </c>
      <c r="Y25">
        <v>0.35</v>
      </c>
      <c r="Z25" s="188">
        <v>7000000000</v>
      </c>
      <c r="AA25" s="332"/>
    </row>
    <row r="26" spans="15:26" ht="15">
      <c r="O26">
        <v>20</v>
      </c>
      <c r="P26">
        <f>+O26*P25/O25</f>
        <v>188.57142857142858</v>
      </c>
      <c r="Y26">
        <v>0.1</v>
      </c>
      <c r="Z26" s="188">
        <f>2000000000-23830000+600000000</f>
        <v>2576170000</v>
      </c>
    </row>
    <row r="27" spans="6:26" ht="15">
      <c r="F27" s="50">
        <f>+'[3]INVERSIÓN'!H11</f>
        <v>750000000</v>
      </c>
      <c r="G27" s="182">
        <f>+F27/F29</f>
        <v>0.7142857142857143</v>
      </c>
      <c r="H27" s="182">
        <f>+G27*N8</f>
        <v>0.6171428571428571</v>
      </c>
      <c r="I27" s="182">
        <f>+G27*N9</f>
        <v>0.04285714285714286</v>
      </c>
      <c r="J27" s="182">
        <f>+G27*N10</f>
        <v>0.054285714285714284</v>
      </c>
      <c r="Z27" s="50"/>
    </row>
    <row r="28" spans="6:26" ht="15">
      <c r="F28" s="50">
        <f>+'[3]INVERSIÓN'!H17</f>
        <v>300000000</v>
      </c>
      <c r="G28" s="182">
        <f>+F28/F29</f>
        <v>0.2857142857142857</v>
      </c>
      <c r="Z28" s="333"/>
    </row>
    <row r="29" ht="15">
      <c r="F29" s="50">
        <f>+F27+F28</f>
        <v>1050000000</v>
      </c>
    </row>
    <row r="31" ht="15">
      <c r="M31">
        <f>+(L33-J33)/J33</f>
        <v>0</v>
      </c>
    </row>
    <row r="32" spans="7:21" ht="15">
      <c r="G32" s="60" t="s">
        <v>156</v>
      </c>
      <c r="H32" s="60" t="s">
        <v>157</v>
      </c>
      <c r="I32" s="60" t="s">
        <v>158</v>
      </c>
      <c r="J32" s="60" t="s">
        <v>159</v>
      </c>
      <c r="K32" s="60" t="s">
        <v>160</v>
      </c>
      <c r="L32" s="60" t="s">
        <v>161</v>
      </c>
      <c r="P32" s="474" t="s">
        <v>156</v>
      </c>
      <c r="Q32" s="474"/>
      <c r="R32" s="474" t="s">
        <v>157</v>
      </c>
      <c r="S32" s="474"/>
      <c r="T32" s="474" t="s">
        <v>158</v>
      </c>
      <c r="U32" s="474"/>
    </row>
    <row r="33" spans="6:21" ht="15">
      <c r="F33" t="s">
        <v>200</v>
      </c>
      <c r="G33" s="176">
        <v>330</v>
      </c>
      <c r="H33" s="176">
        <v>330</v>
      </c>
      <c r="I33" s="176">
        <v>340</v>
      </c>
      <c r="J33" s="176">
        <v>340</v>
      </c>
      <c r="K33" s="176">
        <v>340</v>
      </c>
      <c r="L33" s="176">
        <v>340</v>
      </c>
      <c r="M33">
        <f>SUM(G33:L33)</f>
        <v>2020</v>
      </c>
      <c r="N33" s="183">
        <f>+M33/$M$36</f>
        <v>0.808</v>
      </c>
      <c r="P33" s="177">
        <v>329</v>
      </c>
      <c r="Q33" s="184">
        <f>+P33/M33</f>
        <v>0.16287128712871288</v>
      </c>
      <c r="R33" s="177">
        <f>417-R34-R35</f>
        <v>333</v>
      </c>
      <c r="S33" s="184">
        <f>+R33/M33</f>
        <v>0.16485148514851486</v>
      </c>
      <c r="T33" s="206">
        <v>311</v>
      </c>
      <c r="U33" s="184">
        <f>+T33/M33</f>
        <v>0.15396039603960396</v>
      </c>
    </row>
    <row r="34" spans="6:21" ht="15">
      <c r="F34" t="s">
        <v>201</v>
      </c>
      <c r="G34" s="176">
        <v>40</v>
      </c>
      <c r="H34" s="176">
        <v>40</v>
      </c>
      <c r="I34" s="176">
        <v>40</v>
      </c>
      <c r="J34" s="176">
        <v>40</v>
      </c>
      <c r="K34" s="176">
        <v>40</v>
      </c>
      <c r="L34" s="60">
        <v>40</v>
      </c>
      <c r="M34">
        <f aca="true" t="shared" si="8" ref="M34:M35">SUM(G34:L34)</f>
        <v>240</v>
      </c>
      <c r="N34" s="183">
        <f>+M34/$M$36</f>
        <v>0.096</v>
      </c>
      <c r="P34" s="177">
        <v>42</v>
      </c>
      <c r="Q34" s="184">
        <f aca="true" t="shared" si="9" ref="Q34:Q35">+P34/M34</f>
        <v>0.175</v>
      </c>
      <c r="R34" s="177">
        <v>39</v>
      </c>
      <c r="S34" s="184">
        <f aca="true" t="shared" si="10" ref="S34:S35">+R34/M34</f>
        <v>0.1625</v>
      </c>
      <c r="T34" s="206">
        <v>88</v>
      </c>
      <c r="U34" s="184">
        <f aca="true" t="shared" si="11" ref="U34:U35">+T34/M34</f>
        <v>0.36666666666666664</v>
      </c>
    </row>
    <row r="35" spans="6:21" ht="15">
      <c r="F35" t="s">
        <v>162</v>
      </c>
      <c r="G35" s="60">
        <v>40</v>
      </c>
      <c r="H35" s="60">
        <v>40</v>
      </c>
      <c r="I35" s="60">
        <v>40</v>
      </c>
      <c r="J35" s="60">
        <v>40</v>
      </c>
      <c r="K35" s="60">
        <v>40</v>
      </c>
      <c r="L35" s="60">
        <v>40</v>
      </c>
      <c r="M35">
        <f t="shared" si="8"/>
        <v>240</v>
      </c>
      <c r="N35" s="183">
        <f>+M35/$M$36</f>
        <v>0.096</v>
      </c>
      <c r="P35" s="177">
        <v>40</v>
      </c>
      <c r="Q35" s="184">
        <f t="shared" si="9"/>
        <v>0.16666666666666666</v>
      </c>
      <c r="R35" s="177">
        <v>45</v>
      </c>
      <c r="S35" s="184">
        <f t="shared" si="10"/>
        <v>0.1875</v>
      </c>
      <c r="T35" s="206">
        <v>33</v>
      </c>
      <c r="U35" s="184">
        <f t="shared" si="11"/>
        <v>0.1375</v>
      </c>
    </row>
    <row r="36" spans="7:21" ht="15">
      <c r="G36" s="176">
        <f>SUM(G33:G35)</f>
        <v>410</v>
      </c>
      <c r="H36" s="176">
        <f aca="true" t="shared" si="12" ref="H36:M36">SUM(H33:H35)</f>
        <v>410</v>
      </c>
      <c r="I36" s="176">
        <f t="shared" si="12"/>
        <v>420</v>
      </c>
      <c r="J36" s="176">
        <f t="shared" si="12"/>
        <v>420</v>
      </c>
      <c r="K36" s="176">
        <f t="shared" si="12"/>
        <v>420</v>
      </c>
      <c r="L36" s="176">
        <f t="shared" si="12"/>
        <v>420</v>
      </c>
      <c r="M36" s="176">
        <f t="shared" si="12"/>
        <v>2500</v>
      </c>
      <c r="P36" s="177">
        <f>SUM(P33:P35)</f>
        <v>411</v>
      </c>
      <c r="Q36" s="185"/>
      <c r="R36" s="177">
        <f>SUM(R33:R35)</f>
        <v>417</v>
      </c>
      <c r="S36" s="185"/>
      <c r="T36" s="206">
        <f>SUM(T33:T35)</f>
        <v>432</v>
      </c>
      <c r="U36" s="185"/>
    </row>
    <row r="38" ht="15">
      <c r="I38" s="183"/>
    </row>
    <row r="39" spans="7:12" ht="15">
      <c r="G39" s="182">
        <f>+G33/$M$33</f>
        <v>0.16336633663366337</v>
      </c>
      <c r="H39" s="182">
        <f>+H33/$M$33</f>
        <v>0.16336633663366337</v>
      </c>
      <c r="I39" s="182">
        <f>+I33/$M$33</f>
        <v>0.16831683168316833</v>
      </c>
      <c r="J39" s="182">
        <f aca="true" t="shared" si="13" ref="J39:L39">+J33/$M$33</f>
        <v>0.16831683168316833</v>
      </c>
      <c r="K39" s="182">
        <f>+K33/$M$33</f>
        <v>0.16831683168316833</v>
      </c>
      <c r="L39" s="182">
        <f t="shared" si="13"/>
        <v>0.16831683168316833</v>
      </c>
    </row>
    <row r="40" spans="7:27" ht="15">
      <c r="G40" s="182">
        <f>+G34/$M$34</f>
        <v>0.16666666666666666</v>
      </c>
      <c r="H40" s="182">
        <f aca="true" t="shared" si="14" ref="H40:L40">+H34/$M$34</f>
        <v>0.16666666666666666</v>
      </c>
      <c r="I40" s="182">
        <f>+I34/$M$34</f>
        <v>0.16666666666666666</v>
      </c>
      <c r="J40" s="182">
        <f t="shared" si="14"/>
        <v>0.16666666666666666</v>
      </c>
      <c r="K40" s="182">
        <f t="shared" si="14"/>
        <v>0.16666666666666666</v>
      </c>
      <c r="L40" s="182">
        <f t="shared" si="14"/>
        <v>0.16666666666666666</v>
      </c>
      <c r="V40" s="186">
        <v>0.15</v>
      </c>
      <c r="W40">
        <f>+U48</f>
        <v>27500</v>
      </c>
      <c r="Y40" s="270"/>
      <c r="Z40" s="186">
        <v>0.15</v>
      </c>
      <c r="AA40" s="270">
        <f>+U48</f>
        <v>27500</v>
      </c>
    </row>
    <row r="41" spans="7:27" ht="15">
      <c r="G41" s="182">
        <f>+G35/$M$35</f>
        <v>0.16666666666666666</v>
      </c>
      <c r="H41" s="182">
        <f aca="true" t="shared" si="15" ref="H41:L41">+H35/$M$35</f>
        <v>0.16666666666666666</v>
      </c>
      <c r="I41" s="182">
        <f t="shared" si="15"/>
        <v>0.16666666666666666</v>
      </c>
      <c r="J41" s="182">
        <f t="shared" si="15"/>
        <v>0.16666666666666666</v>
      </c>
      <c r="K41" s="182">
        <f>+K35/$M$35</f>
        <v>0.16666666666666666</v>
      </c>
      <c r="L41" s="182">
        <f t="shared" si="15"/>
        <v>0.16666666666666666</v>
      </c>
      <c r="Y41" s="270"/>
      <c r="Z41" s="270"/>
      <c r="AA41" s="270"/>
    </row>
    <row r="42" spans="25:27" ht="15">
      <c r="Y42" s="270"/>
      <c r="Z42" s="270"/>
      <c r="AA42" s="270"/>
    </row>
    <row r="43" spans="21:29" ht="15">
      <c r="U43">
        <v>2500</v>
      </c>
      <c r="V43" s="329">
        <f>+(U43*$V$40)/$W$40</f>
        <v>0.013636363636363636</v>
      </c>
      <c r="W43">
        <f>+(V43*W40)/V40</f>
        <v>2500</v>
      </c>
      <c r="Y43" s="270">
        <v>2500</v>
      </c>
      <c r="Z43" s="329">
        <f>+(Y43*$Z$40)/$AA$40</f>
        <v>0.013636363636363636</v>
      </c>
      <c r="AA43" s="270">
        <f>+(Z43*AA40)/Z40</f>
        <v>2500</v>
      </c>
      <c r="AB43" s="187">
        <v>0.014</v>
      </c>
      <c r="AC43" s="188">
        <v>750000000</v>
      </c>
    </row>
    <row r="44" spans="6:29" ht="15">
      <c r="F44" s="50">
        <f>+F27</f>
        <v>750000000</v>
      </c>
      <c r="G44" s="182">
        <f>+F44/F46</f>
        <v>0.7142857142857143</v>
      </c>
      <c r="H44" s="182">
        <f>+G44*N33</f>
        <v>0.5771428571428572</v>
      </c>
      <c r="I44" s="182">
        <f>+G44*N34</f>
        <v>0.06857142857142857</v>
      </c>
      <c r="J44" s="182">
        <f>+G44*N35</f>
        <v>0.06857142857142857</v>
      </c>
      <c r="O44">
        <v>2500</v>
      </c>
      <c r="P44" s="187">
        <v>0.014</v>
      </c>
      <c r="U44">
        <v>6500</v>
      </c>
      <c r="V44" s="329">
        <f aca="true" t="shared" si="16" ref="V44:V47">+(U44*$V$40)/$W$40</f>
        <v>0.035454545454545454</v>
      </c>
      <c r="Y44" s="270">
        <v>5000</v>
      </c>
      <c r="Z44" s="329">
        <f>+(Y44*$Z$40)/$AA$40</f>
        <v>0.02727272727272727</v>
      </c>
      <c r="AA44" s="270"/>
      <c r="AB44" s="187">
        <v>0.027</v>
      </c>
      <c r="AC44" s="332">
        <f>+INVERSIÓN!U11</f>
        <v>1646809000</v>
      </c>
    </row>
    <row r="45" spans="6:29" ht="15">
      <c r="F45" s="50">
        <f>+F28</f>
        <v>300000000</v>
      </c>
      <c r="G45" s="182">
        <f>+F45/F46</f>
        <v>0.2857142857142857</v>
      </c>
      <c r="O45" s="50">
        <f>+INVERSIÓN!DY10+10</f>
        <v>1270</v>
      </c>
      <c r="P45" s="43">
        <f>+(O45*P44)/O44</f>
        <v>0.007112</v>
      </c>
      <c r="U45">
        <v>7000</v>
      </c>
      <c r="V45" s="329">
        <f t="shared" si="16"/>
        <v>0.038181818181818185</v>
      </c>
      <c r="Y45" s="270">
        <v>8300</v>
      </c>
      <c r="Z45" s="329">
        <f>+(Y45*$Z$40)/$AA$40</f>
        <v>0.04527272727272727</v>
      </c>
      <c r="AA45" s="270"/>
      <c r="AB45" s="187">
        <v>0.045</v>
      </c>
      <c r="AC45" s="332">
        <f>+(Y45*$AC$43/$Y$43)-50000000</f>
        <v>2440000000</v>
      </c>
    </row>
    <row r="46" spans="6:29" ht="15">
      <c r="F46" s="50">
        <f>+F44+F45</f>
        <v>1050000000</v>
      </c>
      <c r="U46">
        <v>7500</v>
      </c>
      <c r="V46" s="329">
        <f t="shared" si="16"/>
        <v>0.04090909090909091</v>
      </c>
      <c r="Y46" s="270">
        <v>8300</v>
      </c>
      <c r="Z46" s="329">
        <f aca="true" t="shared" si="17" ref="Z46:Z47">+(Y46*$Z$40)/$AA$40</f>
        <v>0.04527272727272727</v>
      </c>
      <c r="AA46" s="270"/>
      <c r="AB46" s="187">
        <v>0.045</v>
      </c>
      <c r="AC46" s="332">
        <f>+(Y46*$AC$43/$Y$43)-40000000</f>
        <v>2450000000</v>
      </c>
    </row>
    <row r="47" spans="15:30" ht="15">
      <c r="O47">
        <v>27500</v>
      </c>
      <c r="P47" s="186">
        <v>0.15</v>
      </c>
      <c r="U47">
        <v>4000</v>
      </c>
      <c r="V47" s="329">
        <f t="shared" si="16"/>
        <v>0.02181818181818182</v>
      </c>
      <c r="Y47" s="270">
        <v>3400</v>
      </c>
      <c r="Z47" s="329">
        <f t="shared" si="17"/>
        <v>0.018545454545454546</v>
      </c>
      <c r="AA47" s="270"/>
      <c r="AB47" s="187">
        <v>0.019</v>
      </c>
      <c r="AC47" s="332">
        <f>+(Y47*$AC$43/$Y$43)-6809000</f>
        <v>1013191000</v>
      </c>
      <c r="AD47" s="332"/>
    </row>
    <row r="48" spans="7:29" ht="15">
      <c r="G48" s="182">
        <v>0.1634</v>
      </c>
      <c r="H48" s="182">
        <v>0.1634</v>
      </c>
      <c r="I48" s="182">
        <v>0.1683</v>
      </c>
      <c r="J48" s="182">
        <v>0.1683</v>
      </c>
      <c r="K48" s="182">
        <v>0.1683</v>
      </c>
      <c r="L48" s="182">
        <v>0.1683</v>
      </c>
      <c r="O48" s="188">
        <v>1260</v>
      </c>
      <c r="P48" s="43">
        <f>+O48*P47/O47</f>
        <v>0.0068727272727272725</v>
      </c>
      <c r="U48">
        <f>SUM(U43:U47)</f>
        <v>27500</v>
      </c>
      <c r="Y48" s="270">
        <f>SUM(Y43:Y47)</f>
        <v>27500</v>
      </c>
      <c r="Z48" s="270"/>
      <c r="AA48" s="270"/>
      <c r="AC48" s="332">
        <f>SUM(AC43:AC47)</f>
        <v>8300000000</v>
      </c>
    </row>
    <row r="49" spans="7:25" ht="15">
      <c r="G49" s="182">
        <v>0.1667</v>
      </c>
      <c r="H49" s="182">
        <v>0.1667</v>
      </c>
      <c r="I49" s="182">
        <v>0.1667</v>
      </c>
      <c r="J49" s="182">
        <v>0.1667</v>
      </c>
      <c r="K49" s="182">
        <v>0.1667</v>
      </c>
      <c r="L49" s="182">
        <v>0.1667</v>
      </c>
      <c r="Y49">
        <f>27500-Y48</f>
        <v>0</v>
      </c>
    </row>
    <row r="50" spans="7:29" ht="15">
      <c r="G50" s="182">
        <v>0.1667</v>
      </c>
      <c r="H50" s="182">
        <v>0.1667</v>
      </c>
      <c r="I50" s="182">
        <v>0.1667</v>
      </c>
      <c r="J50" s="182">
        <v>0.1667</v>
      </c>
      <c r="K50" s="182">
        <v>0.1667</v>
      </c>
      <c r="L50" s="182">
        <v>0.1667</v>
      </c>
      <c r="AC50" s="334">
        <f>+INVERSIÓN!G11-'ACT.'!AC48</f>
        <v>-353191000</v>
      </c>
    </row>
    <row r="53" spans="15:16" ht="15">
      <c r="O53" s="157">
        <v>0.125</v>
      </c>
      <c r="P53" s="157">
        <v>1</v>
      </c>
    </row>
    <row r="54" spans="15:16" ht="15">
      <c r="O54" s="43">
        <f>+(P54*O53)/P53</f>
        <v>0.0565</v>
      </c>
      <c r="P54" s="157">
        <f>+(INVERSIÓN!EC10+INVERSIÓN!EC16)/2</f>
        <v>0.452</v>
      </c>
    </row>
  </sheetData>
  <mergeCells count="3">
    <mergeCell ref="P32:Q32"/>
    <mergeCell ref="R32:S32"/>
    <mergeCell ref="T32:U3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0"/>
  <sheetViews>
    <sheetView showGridLines="0" zoomScale="77" zoomScaleNormal="77" workbookViewId="0" topLeftCell="F1">
      <selection activeCell="V7" sqref="V7:V8"/>
    </sheetView>
  </sheetViews>
  <sheetFormatPr defaultColWidth="11.421875" defaultRowHeight="15"/>
  <cols>
    <col min="1" max="1" width="17.421875" style="8" customWidth="1"/>
    <col min="2" max="2" width="21.57421875" style="8" customWidth="1"/>
    <col min="3" max="3" width="41.421875" style="19" customWidth="1"/>
    <col min="4" max="5" width="9.00390625" style="8" customWidth="1"/>
    <col min="6" max="6" width="11.7109375" style="14" customWidth="1"/>
    <col min="7" max="13" width="9.140625" style="8" customWidth="1"/>
    <col min="14" max="18" width="9.140625" style="9" customWidth="1"/>
    <col min="19" max="19" width="11.7109375" style="9" customWidth="1"/>
    <col min="20" max="20" width="11.140625" style="9" customWidth="1"/>
    <col min="21" max="21" width="13.28125" style="9" customWidth="1"/>
    <col min="22" max="22" width="80.7109375" style="12" customWidth="1"/>
    <col min="23" max="23" width="12.28125" style="12" bestFit="1" customWidth="1"/>
    <col min="24" max="33" width="11.421875" style="12" customWidth="1"/>
    <col min="34" max="16384" width="11.421875" style="8" customWidth="1"/>
  </cols>
  <sheetData>
    <row r="1" spans="1:22" s="10" customFormat="1" ht="43.5" customHeight="1">
      <c r="A1" s="630"/>
      <c r="B1" s="631"/>
      <c r="C1" s="631"/>
      <c r="D1" s="690" t="s">
        <v>60</v>
      </c>
      <c r="E1" s="691"/>
      <c r="F1" s="691"/>
      <c r="G1" s="691"/>
      <c r="H1" s="691"/>
      <c r="I1" s="691"/>
      <c r="J1" s="691"/>
      <c r="K1" s="691"/>
      <c r="L1" s="691"/>
      <c r="M1" s="691"/>
      <c r="N1" s="691"/>
      <c r="O1" s="691"/>
      <c r="P1" s="691"/>
      <c r="Q1" s="691"/>
      <c r="R1" s="691"/>
      <c r="S1" s="691"/>
      <c r="T1" s="691"/>
      <c r="U1" s="691"/>
      <c r="V1" s="692"/>
    </row>
    <row r="2" spans="1:22" s="10" customFormat="1" ht="64.5" customHeight="1">
      <c r="A2" s="633"/>
      <c r="B2" s="634"/>
      <c r="C2" s="634"/>
      <c r="D2" s="712" t="s">
        <v>273</v>
      </c>
      <c r="E2" s="713"/>
      <c r="F2" s="713"/>
      <c r="G2" s="713"/>
      <c r="H2" s="713"/>
      <c r="I2" s="713"/>
      <c r="J2" s="713"/>
      <c r="K2" s="713"/>
      <c r="L2" s="713"/>
      <c r="M2" s="713"/>
      <c r="N2" s="713"/>
      <c r="O2" s="713"/>
      <c r="P2" s="713"/>
      <c r="Q2" s="713"/>
      <c r="R2" s="713"/>
      <c r="S2" s="713"/>
      <c r="T2" s="713"/>
      <c r="U2" s="713"/>
      <c r="V2" s="714"/>
    </row>
    <row r="3" spans="1:22" s="10" customFormat="1" ht="43.5" customHeight="1" thickBot="1">
      <c r="A3" s="636"/>
      <c r="B3" s="637"/>
      <c r="C3" s="637"/>
      <c r="D3" s="707" t="s">
        <v>61</v>
      </c>
      <c r="E3" s="708"/>
      <c r="F3" s="708"/>
      <c r="G3" s="708"/>
      <c r="H3" s="708"/>
      <c r="I3" s="708"/>
      <c r="J3" s="708"/>
      <c r="K3" s="708"/>
      <c r="L3" s="708"/>
      <c r="M3" s="708"/>
      <c r="N3" s="708"/>
      <c r="O3" s="708"/>
      <c r="P3" s="708"/>
      <c r="Q3" s="708"/>
      <c r="R3" s="708"/>
      <c r="S3" s="708"/>
      <c r="T3" s="708"/>
      <c r="U3" s="709"/>
      <c r="V3" s="90" t="s">
        <v>195</v>
      </c>
    </row>
    <row r="4" spans="1:22" s="10" customFormat="1" ht="43.5" customHeight="1" thickBot="1">
      <c r="A4" s="412" t="s">
        <v>0</v>
      </c>
      <c r="B4" s="413"/>
      <c r="C4" s="703"/>
      <c r="D4" s="700" t="s">
        <v>147</v>
      </c>
      <c r="E4" s="701"/>
      <c r="F4" s="701"/>
      <c r="G4" s="701"/>
      <c r="H4" s="701"/>
      <c r="I4" s="701"/>
      <c r="J4" s="701"/>
      <c r="K4" s="701"/>
      <c r="L4" s="701"/>
      <c r="M4" s="701"/>
      <c r="N4" s="701"/>
      <c r="O4" s="701"/>
      <c r="P4" s="701"/>
      <c r="Q4" s="701"/>
      <c r="R4" s="701"/>
      <c r="S4" s="701"/>
      <c r="T4" s="701"/>
      <c r="U4" s="701"/>
      <c r="V4" s="702"/>
    </row>
    <row r="5" spans="1:22" s="10" customFormat="1" ht="43.5" customHeight="1" thickBot="1">
      <c r="A5" s="697" t="s">
        <v>2</v>
      </c>
      <c r="B5" s="698"/>
      <c r="C5" s="699"/>
      <c r="D5" s="700" t="s">
        <v>190</v>
      </c>
      <c r="E5" s="701"/>
      <c r="F5" s="701"/>
      <c r="G5" s="701"/>
      <c r="H5" s="701"/>
      <c r="I5" s="701"/>
      <c r="J5" s="701"/>
      <c r="K5" s="701"/>
      <c r="L5" s="701"/>
      <c r="M5" s="701"/>
      <c r="N5" s="701"/>
      <c r="O5" s="701"/>
      <c r="P5" s="701"/>
      <c r="Q5" s="701"/>
      <c r="R5" s="701"/>
      <c r="S5" s="701"/>
      <c r="T5" s="701"/>
      <c r="U5" s="701"/>
      <c r="V5" s="702"/>
    </row>
    <row r="6" spans="1:22" s="10" customFormat="1" ht="18.75" customHeight="1" thickBot="1">
      <c r="A6" s="454"/>
      <c r="B6" s="455"/>
      <c r="C6" s="455"/>
      <c r="D6" s="455"/>
      <c r="E6" s="455"/>
      <c r="F6" s="455"/>
      <c r="G6" s="455"/>
      <c r="H6" s="455"/>
      <c r="I6" s="455"/>
      <c r="J6" s="455"/>
      <c r="K6" s="455"/>
      <c r="L6" s="455"/>
      <c r="M6" s="455"/>
      <c r="N6" s="455"/>
      <c r="O6" s="455"/>
      <c r="P6" s="455"/>
      <c r="Q6" s="455"/>
      <c r="R6" s="455"/>
      <c r="S6" s="455"/>
      <c r="T6" s="455"/>
      <c r="U6" s="455"/>
      <c r="V6" s="456"/>
    </row>
    <row r="7" spans="1:22" s="11" customFormat="1" ht="42.75" customHeight="1">
      <c r="A7" s="704" t="s">
        <v>257</v>
      </c>
      <c r="B7" s="696" t="s">
        <v>258</v>
      </c>
      <c r="C7" s="693" t="s">
        <v>259</v>
      </c>
      <c r="D7" s="694" t="s">
        <v>26</v>
      </c>
      <c r="E7" s="695"/>
      <c r="F7" s="696" t="s">
        <v>329</v>
      </c>
      <c r="G7" s="696"/>
      <c r="H7" s="696"/>
      <c r="I7" s="696"/>
      <c r="J7" s="696"/>
      <c r="K7" s="696"/>
      <c r="L7" s="696"/>
      <c r="M7" s="696"/>
      <c r="N7" s="696"/>
      <c r="O7" s="696"/>
      <c r="P7" s="696"/>
      <c r="Q7" s="696"/>
      <c r="R7" s="696"/>
      <c r="S7" s="696"/>
      <c r="T7" s="696" t="s">
        <v>30</v>
      </c>
      <c r="U7" s="696"/>
      <c r="V7" s="710" t="s">
        <v>330</v>
      </c>
    </row>
    <row r="8" spans="1:22" s="11" customFormat="1" ht="59.25" customHeight="1" thickBot="1">
      <c r="A8" s="705"/>
      <c r="B8" s="706"/>
      <c r="C8" s="666"/>
      <c r="D8" s="38" t="s">
        <v>27</v>
      </c>
      <c r="E8" s="38" t="s">
        <v>28</v>
      </c>
      <c r="F8" s="38" t="s">
        <v>29</v>
      </c>
      <c r="G8" s="39" t="s">
        <v>9</v>
      </c>
      <c r="H8" s="39" t="s">
        <v>10</v>
      </c>
      <c r="I8" s="39" t="s">
        <v>11</v>
      </c>
      <c r="J8" s="39" t="s">
        <v>12</v>
      </c>
      <c r="K8" s="39" t="s">
        <v>13</v>
      </c>
      <c r="L8" s="39" t="s">
        <v>14</v>
      </c>
      <c r="M8" s="39" t="s">
        <v>15</v>
      </c>
      <c r="N8" s="39" t="s">
        <v>16</v>
      </c>
      <c r="O8" s="39" t="s">
        <v>17</v>
      </c>
      <c r="P8" s="39" t="s">
        <v>18</v>
      </c>
      <c r="Q8" s="39" t="s">
        <v>19</v>
      </c>
      <c r="R8" s="39" t="s">
        <v>20</v>
      </c>
      <c r="S8" s="40" t="s">
        <v>21</v>
      </c>
      <c r="T8" s="40" t="s">
        <v>31</v>
      </c>
      <c r="U8" s="40" t="s">
        <v>32</v>
      </c>
      <c r="V8" s="711"/>
    </row>
    <row r="9" spans="1:22" s="12" customFormat="1" ht="44.25" customHeight="1">
      <c r="A9" s="673" t="s">
        <v>192</v>
      </c>
      <c r="B9" s="676" t="s">
        <v>196</v>
      </c>
      <c r="C9" s="670" t="s">
        <v>253</v>
      </c>
      <c r="D9" s="672" t="s">
        <v>154</v>
      </c>
      <c r="E9" s="672"/>
      <c r="F9" s="65" t="s">
        <v>22</v>
      </c>
      <c r="G9" s="343"/>
      <c r="H9" s="343"/>
      <c r="I9" s="343"/>
      <c r="J9" s="343"/>
      <c r="K9" s="343"/>
      <c r="L9" s="344"/>
      <c r="M9" s="279">
        <v>0.1634</v>
      </c>
      <c r="N9" s="279">
        <v>0.1634</v>
      </c>
      <c r="O9" s="279">
        <v>0.1683</v>
      </c>
      <c r="P9" s="279">
        <v>0.1683</v>
      </c>
      <c r="Q9" s="279">
        <v>0.1683</v>
      </c>
      <c r="R9" s="279">
        <v>0.1683</v>
      </c>
      <c r="S9" s="58">
        <f>SUM(G9:R9)</f>
        <v>1</v>
      </c>
      <c r="T9" s="682">
        <v>0.7143</v>
      </c>
      <c r="U9" s="682">
        <v>0.5771</v>
      </c>
      <c r="V9" s="678" t="s">
        <v>290</v>
      </c>
    </row>
    <row r="10" spans="1:22" s="12" customFormat="1" ht="47.25" customHeight="1" thickBot="1">
      <c r="A10" s="673"/>
      <c r="B10" s="677"/>
      <c r="C10" s="671"/>
      <c r="D10" s="667"/>
      <c r="E10" s="667"/>
      <c r="F10" s="64" t="s">
        <v>23</v>
      </c>
      <c r="G10" s="345"/>
      <c r="H10" s="345"/>
      <c r="I10" s="345"/>
      <c r="J10" s="345"/>
      <c r="K10" s="345"/>
      <c r="L10" s="345"/>
      <c r="M10" s="178">
        <v>0.1629</v>
      </c>
      <c r="N10" s="178">
        <v>0.1649</v>
      </c>
      <c r="O10" s="178">
        <v>0.154</v>
      </c>
      <c r="P10" s="180"/>
      <c r="Q10" s="180"/>
      <c r="R10" s="180"/>
      <c r="S10" s="59">
        <f aca="true" t="shared" si="0" ref="S10:S22">SUM(G10:R10)</f>
        <v>0.4818</v>
      </c>
      <c r="T10" s="683"/>
      <c r="U10" s="683"/>
      <c r="V10" s="679"/>
    </row>
    <row r="11" spans="1:22" s="12" customFormat="1" ht="30" customHeight="1">
      <c r="A11" s="673"/>
      <c r="B11" s="677"/>
      <c r="C11" s="674" t="s">
        <v>250</v>
      </c>
      <c r="D11" s="667" t="s">
        <v>154</v>
      </c>
      <c r="E11" s="667"/>
      <c r="F11" s="63" t="s">
        <v>22</v>
      </c>
      <c r="G11" s="343"/>
      <c r="H11" s="343"/>
      <c r="I11" s="343"/>
      <c r="J11" s="343"/>
      <c r="K11" s="343"/>
      <c r="L11" s="344"/>
      <c r="M11" s="279">
        <v>0.1667</v>
      </c>
      <c r="N11" s="279">
        <v>0.1665</v>
      </c>
      <c r="O11" s="279">
        <v>0.1667</v>
      </c>
      <c r="P11" s="279">
        <v>0.1667</v>
      </c>
      <c r="Q11" s="279">
        <v>0.1667</v>
      </c>
      <c r="R11" s="279">
        <v>0.1667</v>
      </c>
      <c r="S11" s="66">
        <f>SUM(G11:R11)</f>
        <v>0.9999999999999999</v>
      </c>
      <c r="T11" s="683"/>
      <c r="U11" s="682">
        <v>0.0686</v>
      </c>
      <c r="V11" s="678" t="s">
        <v>291</v>
      </c>
    </row>
    <row r="12" spans="1:22" s="12" customFormat="1" ht="30" customHeight="1" thickBot="1">
      <c r="A12" s="673"/>
      <c r="B12" s="677"/>
      <c r="C12" s="675"/>
      <c r="D12" s="667"/>
      <c r="E12" s="667"/>
      <c r="F12" s="64" t="s">
        <v>23</v>
      </c>
      <c r="G12" s="345"/>
      <c r="H12" s="345"/>
      <c r="I12" s="345"/>
      <c r="J12" s="345"/>
      <c r="K12" s="345"/>
      <c r="L12" s="345"/>
      <c r="M12" s="178">
        <v>0.175</v>
      </c>
      <c r="N12" s="178">
        <v>0.1625</v>
      </c>
      <c r="O12" s="178">
        <v>0.3667</v>
      </c>
      <c r="P12" s="180"/>
      <c r="Q12" s="180"/>
      <c r="R12" s="180"/>
      <c r="S12" s="59">
        <f aca="true" t="shared" si="1" ref="S12">SUM(G12:R12)</f>
        <v>0.7042</v>
      </c>
      <c r="T12" s="683"/>
      <c r="U12" s="683"/>
      <c r="V12" s="679"/>
    </row>
    <row r="13" spans="1:22" s="12" customFormat="1" ht="30" customHeight="1">
      <c r="A13" s="673"/>
      <c r="B13" s="677"/>
      <c r="C13" s="674" t="s">
        <v>198</v>
      </c>
      <c r="D13" s="667" t="s">
        <v>154</v>
      </c>
      <c r="E13" s="667"/>
      <c r="F13" s="63" t="s">
        <v>22</v>
      </c>
      <c r="G13" s="345"/>
      <c r="H13" s="345"/>
      <c r="I13" s="345"/>
      <c r="J13" s="345"/>
      <c r="K13" s="345"/>
      <c r="L13" s="345"/>
      <c r="M13" s="279">
        <v>0.1667</v>
      </c>
      <c r="N13" s="279">
        <v>0.1665</v>
      </c>
      <c r="O13" s="279">
        <v>0.1667</v>
      </c>
      <c r="P13" s="279">
        <v>0.1667</v>
      </c>
      <c r="Q13" s="279">
        <v>0.1667</v>
      </c>
      <c r="R13" s="279">
        <v>0.1667</v>
      </c>
      <c r="S13" s="66">
        <f>SUM(G13:R13)</f>
        <v>0.9999999999999999</v>
      </c>
      <c r="T13" s="683"/>
      <c r="U13" s="682">
        <v>0.0686</v>
      </c>
      <c r="V13" s="661" t="s">
        <v>292</v>
      </c>
    </row>
    <row r="14" spans="1:22" s="12" customFormat="1" ht="30" customHeight="1" thickBot="1">
      <c r="A14" s="673"/>
      <c r="B14" s="677"/>
      <c r="C14" s="716"/>
      <c r="D14" s="684"/>
      <c r="E14" s="684"/>
      <c r="F14" s="64" t="s">
        <v>23</v>
      </c>
      <c r="G14" s="345"/>
      <c r="H14" s="345"/>
      <c r="I14" s="345"/>
      <c r="J14" s="345"/>
      <c r="K14" s="345"/>
      <c r="L14" s="345"/>
      <c r="M14" s="178">
        <v>0.1667</v>
      </c>
      <c r="N14" s="178">
        <v>0.1875</v>
      </c>
      <c r="O14" s="178">
        <v>0.1375</v>
      </c>
      <c r="P14" s="180"/>
      <c r="Q14" s="180"/>
      <c r="R14" s="180"/>
      <c r="S14" s="67">
        <f t="shared" si="0"/>
        <v>0.49169999999999997</v>
      </c>
      <c r="T14" s="683"/>
      <c r="U14" s="683"/>
      <c r="V14" s="662"/>
    </row>
    <row r="15" spans="1:30" s="10" customFormat="1" ht="30" customHeight="1">
      <c r="A15" s="673"/>
      <c r="B15" s="668" t="s">
        <v>197</v>
      </c>
      <c r="C15" s="670" t="s">
        <v>254</v>
      </c>
      <c r="D15" s="672" t="s">
        <v>154</v>
      </c>
      <c r="E15" s="672"/>
      <c r="F15" s="63" t="s">
        <v>22</v>
      </c>
      <c r="G15" s="346"/>
      <c r="H15" s="346"/>
      <c r="I15" s="346"/>
      <c r="J15" s="346"/>
      <c r="K15" s="346"/>
      <c r="L15" s="347"/>
      <c r="M15" s="179"/>
      <c r="N15" s="179">
        <v>0.04</v>
      </c>
      <c r="O15" s="179">
        <v>0.24</v>
      </c>
      <c r="P15" s="179">
        <v>0.24</v>
      </c>
      <c r="Q15" s="179">
        <v>0.24</v>
      </c>
      <c r="R15" s="179">
        <v>0.24</v>
      </c>
      <c r="S15" s="58">
        <f t="shared" si="0"/>
        <v>1</v>
      </c>
      <c r="T15" s="715">
        <v>0.2857</v>
      </c>
      <c r="U15" s="689">
        <v>0.1072</v>
      </c>
      <c r="V15" s="685" t="s">
        <v>287</v>
      </c>
      <c r="W15" s="11"/>
      <c r="X15" s="11"/>
      <c r="Y15" s="11"/>
      <c r="Z15" s="11"/>
      <c r="AA15" s="11"/>
      <c r="AB15" s="11"/>
      <c r="AC15" s="11"/>
      <c r="AD15" s="11"/>
    </row>
    <row r="16" spans="1:30" s="10" customFormat="1" ht="30" customHeight="1" thickBot="1">
      <c r="A16" s="673"/>
      <c r="B16" s="669"/>
      <c r="C16" s="671"/>
      <c r="D16" s="667"/>
      <c r="E16" s="667"/>
      <c r="F16" s="64" t="s">
        <v>23</v>
      </c>
      <c r="G16" s="345"/>
      <c r="H16" s="345"/>
      <c r="I16" s="345"/>
      <c r="J16" s="345"/>
      <c r="K16" s="345"/>
      <c r="L16" s="345"/>
      <c r="M16" s="178"/>
      <c r="N16" s="180">
        <v>0.04</v>
      </c>
      <c r="O16" s="180">
        <v>0.24</v>
      </c>
      <c r="P16" s="178"/>
      <c r="Q16" s="178"/>
      <c r="R16" s="178"/>
      <c r="S16" s="59">
        <f t="shared" si="0"/>
        <v>0.27999999999999997</v>
      </c>
      <c r="T16" s="683"/>
      <c r="U16" s="664"/>
      <c r="V16" s="686"/>
      <c r="W16" s="11"/>
      <c r="X16" s="11"/>
      <c r="Y16" s="11"/>
      <c r="Z16" s="11"/>
      <c r="AA16" s="11"/>
      <c r="AB16" s="11"/>
      <c r="AC16" s="11"/>
      <c r="AD16" s="11"/>
    </row>
    <row r="17" spans="1:30" s="10" customFormat="1" ht="30" customHeight="1">
      <c r="A17" s="673"/>
      <c r="B17" s="669"/>
      <c r="C17" s="671" t="s">
        <v>255</v>
      </c>
      <c r="D17" s="667" t="s">
        <v>154</v>
      </c>
      <c r="E17" s="667"/>
      <c r="F17" s="63" t="s">
        <v>22</v>
      </c>
      <c r="G17" s="345"/>
      <c r="H17" s="345"/>
      <c r="I17" s="345"/>
      <c r="J17" s="345"/>
      <c r="K17" s="345"/>
      <c r="L17" s="345"/>
      <c r="M17" s="179"/>
      <c r="N17" s="179">
        <v>0.1</v>
      </c>
      <c r="O17" s="179">
        <v>0.225</v>
      </c>
      <c r="P17" s="179">
        <v>0.225</v>
      </c>
      <c r="Q17" s="179">
        <v>0.225</v>
      </c>
      <c r="R17" s="179">
        <v>0.225</v>
      </c>
      <c r="S17" s="58">
        <f t="shared" si="0"/>
        <v>1</v>
      </c>
      <c r="T17" s="683"/>
      <c r="U17" s="663">
        <v>0.0357</v>
      </c>
      <c r="V17" s="680" t="s">
        <v>288</v>
      </c>
      <c r="W17" s="11"/>
      <c r="X17" s="11"/>
      <c r="Y17" s="11"/>
      <c r="Z17" s="11"/>
      <c r="AA17" s="11"/>
      <c r="AB17" s="11"/>
      <c r="AC17" s="11"/>
      <c r="AD17" s="11"/>
    </row>
    <row r="18" spans="1:30" s="10" customFormat="1" ht="30" customHeight="1" thickBot="1">
      <c r="A18" s="673"/>
      <c r="B18" s="669"/>
      <c r="C18" s="671"/>
      <c r="D18" s="667"/>
      <c r="E18" s="667"/>
      <c r="F18" s="64" t="s">
        <v>23</v>
      </c>
      <c r="G18" s="345"/>
      <c r="H18" s="345"/>
      <c r="I18" s="345"/>
      <c r="J18" s="345"/>
      <c r="K18" s="345"/>
      <c r="L18" s="345"/>
      <c r="M18" s="178"/>
      <c r="N18" s="180">
        <v>0.1</v>
      </c>
      <c r="O18" s="178">
        <v>0.225</v>
      </c>
      <c r="P18" s="178"/>
      <c r="Q18" s="178"/>
      <c r="R18" s="178"/>
      <c r="S18" s="59">
        <f t="shared" si="0"/>
        <v>0.325</v>
      </c>
      <c r="T18" s="683"/>
      <c r="U18" s="664"/>
      <c r="V18" s="681"/>
      <c r="W18" s="11"/>
      <c r="X18" s="11"/>
      <c r="Y18" s="11"/>
      <c r="Z18" s="11"/>
      <c r="AA18" s="11"/>
      <c r="AB18" s="11"/>
      <c r="AC18" s="11"/>
      <c r="AD18" s="11"/>
    </row>
    <row r="19" spans="1:30" s="10" customFormat="1" ht="30" customHeight="1">
      <c r="A19" s="673"/>
      <c r="B19" s="669"/>
      <c r="C19" s="671" t="s">
        <v>199</v>
      </c>
      <c r="D19" s="667" t="s">
        <v>154</v>
      </c>
      <c r="E19" s="667"/>
      <c r="F19" s="63" t="s">
        <v>22</v>
      </c>
      <c r="G19" s="345"/>
      <c r="H19" s="345"/>
      <c r="I19" s="345"/>
      <c r="J19" s="345"/>
      <c r="K19" s="345"/>
      <c r="L19" s="345"/>
      <c r="M19" s="179"/>
      <c r="N19" s="348"/>
      <c r="O19" s="330">
        <v>0.25</v>
      </c>
      <c r="P19" s="330">
        <v>0.25</v>
      </c>
      <c r="Q19" s="330">
        <v>0.25</v>
      </c>
      <c r="R19" s="330">
        <v>0.25</v>
      </c>
      <c r="S19" s="58">
        <f t="shared" si="0"/>
        <v>1</v>
      </c>
      <c r="T19" s="683"/>
      <c r="U19" s="663">
        <v>0.1071</v>
      </c>
      <c r="V19" s="687" t="s">
        <v>327</v>
      </c>
      <c r="W19" s="11"/>
      <c r="X19" s="11"/>
      <c r="Y19" s="11"/>
      <c r="Z19" s="11"/>
      <c r="AA19" s="11"/>
      <c r="AB19" s="11"/>
      <c r="AC19" s="11"/>
      <c r="AD19" s="11"/>
    </row>
    <row r="20" spans="1:30" s="10" customFormat="1" ht="30" customHeight="1" thickBot="1">
      <c r="A20" s="673"/>
      <c r="B20" s="669"/>
      <c r="C20" s="671"/>
      <c r="D20" s="667"/>
      <c r="E20" s="667"/>
      <c r="F20" s="64" t="s">
        <v>23</v>
      </c>
      <c r="G20" s="349"/>
      <c r="H20" s="345"/>
      <c r="I20" s="345"/>
      <c r="J20" s="345"/>
      <c r="K20" s="345"/>
      <c r="L20" s="345"/>
      <c r="M20" s="178"/>
      <c r="N20" s="178"/>
      <c r="O20" s="350">
        <v>0.28</v>
      </c>
      <c r="P20" s="178"/>
      <c r="Q20" s="178"/>
      <c r="R20" s="178"/>
      <c r="S20" s="59">
        <f t="shared" si="0"/>
        <v>0.28</v>
      </c>
      <c r="T20" s="683"/>
      <c r="U20" s="664"/>
      <c r="V20" s="688"/>
      <c r="W20" s="11"/>
      <c r="X20" s="11"/>
      <c r="Y20" s="11"/>
      <c r="Z20" s="11"/>
      <c r="AA20" s="11"/>
      <c r="AB20" s="11"/>
      <c r="AC20" s="11"/>
      <c r="AD20" s="11"/>
    </row>
    <row r="21" spans="1:30" s="10" customFormat="1" ht="30" customHeight="1">
      <c r="A21" s="673"/>
      <c r="B21" s="669"/>
      <c r="C21" s="671" t="s">
        <v>256</v>
      </c>
      <c r="D21" s="667" t="s">
        <v>154</v>
      </c>
      <c r="E21" s="667"/>
      <c r="F21" s="63" t="s">
        <v>22</v>
      </c>
      <c r="G21" s="345"/>
      <c r="H21" s="345"/>
      <c r="I21" s="345"/>
      <c r="J21" s="345"/>
      <c r="K21" s="345"/>
      <c r="L21" s="345"/>
      <c r="M21" s="179"/>
      <c r="N21" s="179"/>
      <c r="O21" s="179">
        <v>0.25</v>
      </c>
      <c r="P21" s="179">
        <v>0.25</v>
      </c>
      <c r="Q21" s="179">
        <v>0.25</v>
      </c>
      <c r="R21" s="179">
        <v>0.25</v>
      </c>
      <c r="S21" s="58">
        <f t="shared" si="0"/>
        <v>1</v>
      </c>
      <c r="T21" s="683"/>
      <c r="U21" s="663">
        <v>0.0357</v>
      </c>
      <c r="V21" s="661" t="s">
        <v>328</v>
      </c>
      <c r="W21" s="11"/>
      <c r="X21" s="11"/>
      <c r="Y21" s="11"/>
      <c r="Z21" s="11"/>
      <c r="AA21" s="11"/>
      <c r="AB21" s="11"/>
      <c r="AC21" s="11"/>
      <c r="AD21" s="11"/>
    </row>
    <row r="22" spans="1:30" s="10" customFormat="1" ht="30" customHeight="1">
      <c r="A22" s="673"/>
      <c r="B22" s="669"/>
      <c r="C22" s="671"/>
      <c r="D22" s="667"/>
      <c r="E22" s="667"/>
      <c r="F22" s="64" t="s">
        <v>23</v>
      </c>
      <c r="G22" s="349"/>
      <c r="H22" s="345"/>
      <c r="I22" s="345"/>
      <c r="J22" s="345"/>
      <c r="K22" s="345"/>
      <c r="L22" s="345"/>
      <c r="M22" s="180"/>
      <c r="N22" s="180"/>
      <c r="O22" s="180">
        <v>0.25</v>
      </c>
      <c r="P22" s="180"/>
      <c r="Q22" s="180"/>
      <c r="R22" s="180"/>
      <c r="S22" s="59">
        <f t="shared" si="0"/>
        <v>0.25</v>
      </c>
      <c r="T22" s="683"/>
      <c r="U22" s="664"/>
      <c r="V22" s="662"/>
      <c r="W22" s="11"/>
      <c r="X22" s="11"/>
      <c r="Y22" s="11"/>
      <c r="Z22" s="11"/>
      <c r="AA22" s="11"/>
      <c r="AB22" s="11"/>
      <c r="AC22" s="11"/>
      <c r="AD22" s="11"/>
    </row>
    <row r="23" spans="1:33" s="14" customFormat="1" ht="26.25" customHeight="1" thickBot="1">
      <c r="A23" s="665" t="s">
        <v>24</v>
      </c>
      <c r="B23" s="666"/>
      <c r="C23" s="666"/>
      <c r="D23" s="666"/>
      <c r="E23" s="666"/>
      <c r="F23" s="666"/>
      <c r="G23" s="666"/>
      <c r="H23" s="666"/>
      <c r="I23" s="666"/>
      <c r="J23" s="666"/>
      <c r="K23" s="666"/>
      <c r="L23" s="666"/>
      <c r="M23" s="666"/>
      <c r="N23" s="666"/>
      <c r="O23" s="666"/>
      <c r="P23" s="666"/>
      <c r="Q23" s="666"/>
      <c r="R23" s="666"/>
      <c r="S23" s="666"/>
      <c r="T23" s="68">
        <f>SUM(T9:T22)</f>
        <v>1</v>
      </c>
      <c r="U23" s="91">
        <f>SUM(U9:U22)</f>
        <v>0.9999999999999998</v>
      </c>
      <c r="V23" s="41"/>
      <c r="W23" s="13"/>
      <c r="X23" s="13"/>
      <c r="Y23" s="13"/>
      <c r="Z23" s="13"/>
      <c r="AA23" s="13"/>
      <c r="AB23" s="13"/>
      <c r="AC23" s="13"/>
      <c r="AD23" s="13"/>
      <c r="AE23" s="13"/>
      <c r="AF23" s="13"/>
      <c r="AG23" s="13"/>
    </row>
    <row r="24" spans="1:21" ht="15">
      <c r="A24" s="12"/>
      <c r="B24" s="12"/>
      <c r="C24" s="18"/>
      <c r="D24" s="12"/>
      <c r="E24" s="12"/>
      <c r="F24" s="13"/>
      <c r="G24" s="12"/>
      <c r="H24" s="12"/>
      <c r="I24" s="12"/>
      <c r="J24" s="12"/>
      <c r="K24" s="12"/>
      <c r="L24" s="12"/>
      <c r="M24" s="12"/>
      <c r="N24" s="15"/>
      <c r="O24" s="15"/>
      <c r="P24" s="15"/>
      <c r="Q24" s="15"/>
      <c r="R24" s="15"/>
      <c r="S24" s="15"/>
      <c r="T24" s="15"/>
      <c r="U24" s="15"/>
    </row>
    <row r="25" spans="1:33" ht="15">
      <c r="A25" s="261"/>
      <c r="B25" s="266" t="s">
        <v>56</v>
      </c>
      <c r="C25" s="262"/>
      <c r="D25" s="262"/>
      <c r="E25" s="262"/>
      <c r="F25" s="262"/>
      <c r="G25" s="262"/>
      <c r="H25" s="262"/>
      <c r="I25" s="265"/>
      <c r="J25" s="263"/>
      <c r="K25" s="263"/>
      <c r="L25" s="263"/>
      <c r="M25" s="263"/>
      <c r="N25" s="263"/>
      <c r="O25" s="264"/>
      <c r="P25" s="264"/>
      <c r="Q25" s="264"/>
      <c r="R25" s="264"/>
      <c r="S25" s="264"/>
      <c r="T25" s="264"/>
      <c r="U25" s="264"/>
      <c r="V25" s="261"/>
      <c r="W25" s="261"/>
      <c r="X25" s="261"/>
      <c r="Y25" s="261"/>
      <c r="Z25" s="261"/>
      <c r="AA25" s="261"/>
      <c r="AB25" s="261"/>
      <c r="AC25" s="261"/>
      <c r="AD25" s="261"/>
      <c r="AE25" s="261"/>
      <c r="AF25" s="261"/>
      <c r="AG25" s="261"/>
    </row>
    <row r="26" spans="1:33" ht="15">
      <c r="A26" s="261"/>
      <c r="B26" s="268" t="s">
        <v>57</v>
      </c>
      <c r="C26" s="469" t="s">
        <v>58</v>
      </c>
      <c r="D26" s="469"/>
      <c r="E26" s="469"/>
      <c r="F26" s="469"/>
      <c r="G26" s="469"/>
      <c r="H26" s="469"/>
      <c r="I26" s="469"/>
      <c r="J26" s="470" t="s">
        <v>59</v>
      </c>
      <c r="K26" s="470"/>
      <c r="L26" s="470"/>
      <c r="M26" s="470"/>
      <c r="N26" s="470"/>
      <c r="O26" s="470"/>
      <c r="P26" s="470"/>
      <c r="Q26" s="264"/>
      <c r="R26" s="264"/>
      <c r="S26" s="264"/>
      <c r="T26" s="264"/>
      <c r="U26" s="264"/>
      <c r="V26" s="261"/>
      <c r="W26" s="261"/>
      <c r="X26" s="261"/>
      <c r="Y26" s="261"/>
      <c r="Z26" s="261"/>
      <c r="AA26" s="261"/>
      <c r="AB26" s="261"/>
      <c r="AC26" s="261"/>
      <c r="AD26" s="261"/>
      <c r="AE26" s="261"/>
      <c r="AF26" s="261"/>
      <c r="AG26" s="261"/>
    </row>
    <row r="27" spans="1:33" ht="15">
      <c r="A27" s="263"/>
      <c r="B27" s="267">
        <v>12</v>
      </c>
      <c r="C27" s="467" t="s">
        <v>270</v>
      </c>
      <c r="D27" s="467"/>
      <c r="E27" s="467"/>
      <c r="F27" s="467"/>
      <c r="G27" s="467"/>
      <c r="H27" s="467"/>
      <c r="I27" s="467"/>
      <c r="J27" s="467" t="s">
        <v>271</v>
      </c>
      <c r="K27" s="467"/>
      <c r="L27" s="467"/>
      <c r="M27" s="467"/>
      <c r="N27" s="467"/>
      <c r="O27" s="467"/>
      <c r="P27" s="467"/>
      <c r="Q27" s="264"/>
      <c r="R27" s="264"/>
      <c r="S27" s="264"/>
      <c r="T27" s="264"/>
      <c r="U27" s="264"/>
      <c r="V27" s="261"/>
      <c r="W27" s="261"/>
      <c r="X27" s="261"/>
      <c r="Y27" s="261"/>
      <c r="Z27" s="261"/>
      <c r="AA27" s="261"/>
      <c r="AB27" s="261"/>
      <c r="AC27" s="261"/>
      <c r="AD27" s="261"/>
      <c r="AE27" s="261"/>
      <c r="AF27" s="261"/>
      <c r="AG27" s="261"/>
    </row>
    <row r="28" spans="1:21" ht="15">
      <c r="A28" s="12"/>
      <c r="B28" s="12"/>
      <c r="C28" s="18"/>
      <c r="D28" s="12"/>
      <c r="E28" s="12"/>
      <c r="F28" s="13"/>
      <c r="G28" s="12"/>
      <c r="H28" s="12"/>
      <c r="I28" s="12"/>
      <c r="J28" s="12"/>
      <c r="K28" s="12"/>
      <c r="L28" s="12"/>
      <c r="M28" s="12"/>
      <c r="N28" s="15"/>
      <c r="O28" s="15"/>
      <c r="P28" s="15"/>
      <c r="Q28" s="15"/>
      <c r="R28" s="15"/>
      <c r="S28" s="15"/>
      <c r="T28" s="15"/>
      <c r="U28" s="15"/>
    </row>
    <row r="29" spans="1:21" ht="15">
      <c r="A29" s="12"/>
      <c r="B29" s="12"/>
      <c r="C29" s="18"/>
      <c r="D29" s="12"/>
      <c r="E29" s="12"/>
      <c r="F29" s="13"/>
      <c r="G29" s="12"/>
      <c r="H29" s="12"/>
      <c r="I29" s="12"/>
      <c r="J29" s="12"/>
      <c r="K29" s="12"/>
      <c r="L29" s="12"/>
      <c r="M29" s="12"/>
      <c r="N29" s="15"/>
      <c r="O29" s="15"/>
      <c r="P29" s="15"/>
      <c r="Q29" s="15"/>
      <c r="R29" s="15"/>
      <c r="S29" s="15"/>
      <c r="T29" s="15"/>
      <c r="U29" s="15"/>
    </row>
    <row r="30" spans="1:21" ht="15">
      <c r="A30" s="12"/>
      <c r="B30" s="12"/>
      <c r="C30" s="18"/>
      <c r="D30" s="12"/>
      <c r="E30" s="12"/>
      <c r="F30" s="13"/>
      <c r="G30" s="12"/>
      <c r="H30" s="12"/>
      <c r="I30" s="12"/>
      <c r="J30" s="12"/>
      <c r="K30" s="12"/>
      <c r="L30" s="12"/>
      <c r="M30" s="12"/>
      <c r="N30" s="15"/>
      <c r="O30" s="15"/>
      <c r="P30" s="15"/>
      <c r="Q30" s="15"/>
      <c r="R30" s="15"/>
      <c r="S30" s="15"/>
      <c r="T30" s="15"/>
      <c r="U30" s="15"/>
    </row>
    <row r="31" spans="1:21" ht="15">
      <c r="A31" s="12"/>
      <c r="B31" s="12"/>
      <c r="C31" s="18"/>
      <c r="D31" s="12"/>
      <c r="E31" s="12"/>
      <c r="F31" s="13"/>
      <c r="G31" s="12"/>
      <c r="H31" s="12"/>
      <c r="I31" s="12"/>
      <c r="J31" s="12"/>
      <c r="K31" s="12"/>
      <c r="L31" s="12"/>
      <c r="M31" s="12"/>
      <c r="N31" s="15"/>
      <c r="O31" s="15"/>
      <c r="P31" s="15"/>
      <c r="Q31" s="15"/>
      <c r="R31" s="15"/>
      <c r="S31" s="15"/>
      <c r="T31" s="15"/>
      <c r="U31" s="15"/>
    </row>
    <row r="32" spans="1:21" ht="15">
      <c r="A32" s="12"/>
      <c r="B32" s="12"/>
      <c r="C32" s="18"/>
      <c r="D32" s="12"/>
      <c r="E32" s="12"/>
      <c r="F32" s="13"/>
      <c r="G32" s="12"/>
      <c r="H32" s="12"/>
      <c r="I32" s="12"/>
      <c r="J32" s="12"/>
      <c r="K32" s="12"/>
      <c r="L32" s="12"/>
      <c r="M32" s="12"/>
      <c r="N32" s="15"/>
      <c r="O32" s="15"/>
      <c r="P32" s="15"/>
      <c r="Q32" s="15"/>
      <c r="R32" s="15"/>
      <c r="S32" s="15"/>
      <c r="T32" s="15"/>
      <c r="U32" s="15"/>
    </row>
    <row r="33" spans="1:21" ht="15">
      <c r="A33" s="12"/>
      <c r="B33" s="12"/>
      <c r="C33" s="18"/>
      <c r="D33" s="12"/>
      <c r="E33" s="12"/>
      <c r="F33" s="13"/>
      <c r="G33" s="12"/>
      <c r="H33" s="12"/>
      <c r="I33" s="12"/>
      <c r="J33" s="12"/>
      <c r="K33" s="12"/>
      <c r="L33" s="12"/>
      <c r="M33" s="12"/>
      <c r="N33" s="15"/>
      <c r="O33" s="15"/>
      <c r="P33" s="15"/>
      <c r="Q33" s="15"/>
      <c r="R33" s="15"/>
      <c r="S33" s="15"/>
      <c r="T33" s="15"/>
      <c r="U33" s="15"/>
    </row>
    <row r="34" spans="1:21" ht="15">
      <c r="A34" s="12"/>
      <c r="B34" s="12"/>
      <c r="C34" s="18"/>
      <c r="D34" s="12"/>
      <c r="E34" s="12"/>
      <c r="F34" s="13"/>
      <c r="G34" s="12"/>
      <c r="H34" s="12"/>
      <c r="I34" s="12"/>
      <c r="J34" s="12"/>
      <c r="K34" s="12"/>
      <c r="L34" s="12"/>
      <c r="M34" s="12"/>
      <c r="N34" s="15"/>
      <c r="O34" s="15"/>
      <c r="P34" s="15"/>
      <c r="Q34" s="15"/>
      <c r="R34" s="15"/>
      <c r="S34" s="15"/>
      <c r="T34" s="15"/>
      <c r="U34" s="15"/>
    </row>
    <row r="35" spans="1:21" ht="15">
      <c r="A35" s="12"/>
      <c r="B35" s="12"/>
      <c r="C35" s="18"/>
      <c r="D35" s="12"/>
      <c r="E35" s="12"/>
      <c r="F35" s="13"/>
      <c r="G35" s="12"/>
      <c r="H35" s="12"/>
      <c r="I35" s="12"/>
      <c r="J35" s="12"/>
      <c r="K35" s="12"/>
      <c r="L35" s="12"/>
      <c r="M35" s="12"/>
      <c r="N35" s="15"/>
      <c r="O35" s="15"/>
      <c r="P35" s="15"/>
      <c r="Q35" s="15"/>
      <c r="R35" s="15"/>
      <c r="S35" s="15"/>
      <c r="T35" s="15"/>
      <c r="U35" s="15"/>
    </row>
    <row r="36" spans="1:21" ht="15">
      <c r="A36" s="12"/>
      <c r="B36" s="12"/>
      <c r="C36" s="18"/>
      <c r="D36" s="12"/>
      <c r="E36" s="12"/>
      <c r="F36" s="13"/>
      <c r="G36" s="12"/>
      <c r="H36" s="12"/>
      <c r="I36" s="12"/>
      <c r="J36" s="12"/>
      <c r="K36" s="12"/>
      <c r="L36" s="12"/>
      <c r="M36" s="12"/>
      <c r="N36" s="15"/>
      <c r="O36" s="15"/>
      <c r="P36" s="15"/>
      <c r="Q36" s="15"/>
      <c r="R36" s="15"/>
      <c r="S36" s="15"/>
      <c r="T36" s="15"/>
      <c r="U36" s="15"/>
    </row>
    <row r="37" spans="1:21" ht="15">
      <c r="A37" s="12"/>
      <c r="B37" s="12"/>
      <c r="C37" s="18"/>
      <c r="D37" s="12"/>
      <c r="E37" s="12"/>
      <c r="F37" s="13"/>
      <c r="G37" s="12"/>
      <c r="H37" s="12"/>
      <c r="I37" s="12"/>
      <c r="J37" s="12"/>
      <c r="K37" s="12"/>
      <c r="L37" s="12"/>
      <c r="M37" s="12"/>
      <c r="N37" s="15"/>
      <c r="O37" s="15"/>
      <c r="P37" s="15"/>
      <c r="Q37" s="15"/>
      <c r="R37" s="15"/>
      <c r="S37" s="15"/>
      <c r="T37" s="15"/>
      <c r="U37" s="15"/>
    </row>
    <row r="38" spans="1:21" ht="15">
      <c r="A38" s="12"/>
      <c r="B38" s="12"/>
      <c r="C38" s="18"/>
      <c r="D38" s="12"/>
      <c r="E38" s="12"/>
      <c r="F38" s="13"/>
      <c r="G38" s="12"/>
      <c r="H38" s="12"/>
      <c r="I38" s="12"/>
      <c r="J38" s="12"/>
      <c r="K38" s="12"/>
      <c r="L38" s="12"/>
      <c r="M38" s="12"/>
      <c r="N38" s="15"/>
      <c r="O38" s="15"/>
      <c r="P38" s="15"/>
      <c r="Q38" s="15"/>
      <c r="R38" s="15"/>
      <c r="S38" s="15"/>
      <c r="T38" s="15"/>
      <c r="U38" s="15"/>
    </row>
    <row r="39" spans="1:21" ht="15">
      <c r="A39" s="12"/>
      <c r="B39" s="12"/>
      <c r="C39" s="18"/>
      <c r="D39" s="12"/>
      <c r="E39" s="12"/>
      <c r="F39" s="13"/>
      <c r="G39" s="12"/>
      <c r="H39" s="12"/>
      <c r="I39" s="12"/>
      <c r="J39" s="12"/>
      <c r="K39" s="12"/>
      <c r="L39" s="12"/>
      <c r="M39" s="12"/>
      <c r="N39" s="15"/>
      <c r="O39" s="15"/>
      <c r="P39" s="15"/>
      <c r="Q39" s="15"/>
      <c r="R39" s="15"/>
      <c r="S39" s="15"/>
      <c r="T39" s="15"/>
      <c r="U39" s="15"/>
    </row>
    <row r="40" spans="1:21" ht="15">
      <c r="A40" s="12"/>
      <c r="B40" s="12"/>
      <c r="C40" s="18"/>
      <c r="D40" s="12"/>
      <c r="E40" s="12"/>
      <c r="F40" s="13"/>
      <c r="G40" s="12"/>
      <c r="H40" s="12"/>
      <c r="I40" s="12"/>
      <c r="J40" s="12"/>
      <c r="K40" s="12"/>
      <c r="L40" s="12"/>
      <c r="M40" s="12"/>
      <c r="N40" s="15"/>
      <c r="O40" s="15"/>
      <c r="P40" s="15"/>
      <c r="Q40" s="15"/>
      <c r="R40" s="15"/>
      <c r="S40" s="15"/>
      <c r="T40" s="15"/>
      <c r="U40" s="15"/>
    </row>
    <row r="41" spans="1:21" ht="15">
      <c r="A41" s="12"/>
      <c r="B41" s="12"/>
      <c r="C41" s="18"/>
      <c r="D41" s="12"/>
      <c r="E41" s="12"/>
      <c r="F41" s="13"/>
      <c r="G41" s="12"/>
      <c r="H41" s="12"/>
      <c r="I41" s="12"/>
      <c r="J41" s="12"/>
      <c r="K41" s="12"/>
      <c r="L41" s="12"/>
      <c r="M41" s="12"/>
      <c r="N41" s="15"/>
      <c r="O41" s="15"/>
      <c r="P41" s="15"/>
      <c r="Q41" s="15"/>
      <c r="R41" s="15"/>
      <c r="S41" s="15"/>
      <c r="T41" s="15"/>
      <c r="U41" s="15"/>
    </row>
    <row r="42" spans="1:21" ht="15">
      <c r="A42" s="12"/>
      <c r="B42" s="12"/>
      <c r="C42" s="18"/>
      <c r="D42" s="12"/>
      <c r="E42" s="12"/>
      <c r="F42" s="13"/>
      <c r="G42" s="12"/>
      <c r="H42" s="12"/>
      <c r="I42" s="12"/>
      <c r="J42" s="12"/>
      <c r="K42" s="12"/>
      <c r="L42" s="12"/>
      <c r="M42" s="12"/>
      <c r="N42" s="15"/>
      <c r="O42" s="15"/>
      <c r="P42" s="15"/>
      <c r="Q42" s="15"/>
      <c r="R42" s="15"/>
      <c r="S42" s="15"/>
      <c r="T42" s="15"/>
      <c r="U42" s="15"/>
    </row>
    <row r="43" spans="1:21" ht="15">
      <c r="A43" s="12"/>
      <c r="B43" s="12"/>
      <c r="C43" s="18"/>
      <c r="D43" s="12"/>
      <c r="E43" s="12"/>
      <c r="F43" s="13"/>
      <c r="G43" s="12"/>
      <c r="H43" s="12"/>
      <c r="I43" s="12"/>
      <c r="J43" s="12"/>
      <c r="K43" s="12"/>
      <c r="L43" s="12"/>
      <c r="M43" s="12"/>
      <c r="N43" s="15"/>
      <c r="O43" s="15"/>
      <c r="P43" s="15"/>
      <c r="Q43" s="15"/>
      <c r="R43" s="15"/>
      <c r="S43" s="15"/>
      <c r="T43" s="15"/>
      <c r="U43" s="15"/>
    </row>
    <row r="44" spans="1:21" ht="15">
      <c r="A44" s="12"/>
      <c r="B44" s="12"/>
      <c r="C44" s="18"/>
      <c r="D44" s="12"/>
      <c r="E44" s="12"/>
      <c r="F44" s="13"/>
      <c r="G44" s="12"/>
      <c r="H44" s="12"/>
      <c r="I44" s="12"/>
      <c r="J44" s="12"/>
      <c r="K44" s="12"/>
      <c r="L44" s="12"/>
      <c r="M44" s="12"/>
      <c r="N44" s="15"/>
      <c r="O44" s="15"/>
      <c r="P44" s="15"/>
      <c r="Q44" s="15"/>
      <c r="R44" s="15"/>
      <c r="S44" s="15"/>
      <c r="T44" s="15"/>
      <c r="U44" s="15"/>
    </row>
    <row r="45" spans="1:21" ht="15">
      <c r="A45" s="12"/>
      <c r="B45" s="12"/>
      <c r="C45" s="18"/>
      <c r="D45" s="12"/>
      <c r="E45" s="12"/>
      <c r="F45" s="13"/>
      <c r="G45" s="12"/>
      <c r="H45" s="12"/>
      <c r="I45" s="12"/>
      <c r="J45" s="12"/>
      <c r="K45" s="12"/>
      <c r="L45" s="12"/>
      <c r="M45" s="12"/>
      <c r="N45" s="15"/>
      <c r="O45" s="15"/>
      <c r="P45" s="15"/>
      <c r="Q45" s="15"/>
      <c r="R45" s="15"/>
      <c r="S45" s="15"/>
      <c r="T45" s="15"/>
      <c r="U45" s="15"/>
    </row>
    <row r="46" spans="1:21" ht="15">
      <c r="A46" s="12"/>
      <c r="B46" s="12"/>
      <c r="C46" s="18"/>
      <c r="D46" s="12"/>
      <c r="E46" s="12"/>
      <c r="F46" s="13"/>
      <c r="G46" s="12"/>
      <c r="H46" s="12"/>
      <c r="I46" s="12"/>
      <c r="J46" s="12"/>
      <c r="K46" s="12"/>
      <c r="L46" s="12"/>
      <c r="M46" s="12"/>
      <c r="N46" s="15"/>
      <c r="O46" s="15"/>
      <c r="P46" s="15"/>
      <c r="Q46" s="15"/>
      <c r="R46" s="15"/>
      <c r="S46" s="15"/>
      <c r="T46" s="15"/>
      <c r="U46" s="15"/>
    </row>
    <row r="47" spans="1:21" ht="15">
      <c r="A47" s="12"/>
      <c r="B47" s="12"/>
      <c r="C47" s="18"/>
      <c r="D47" s="12"/>
      <c r="E47" s="12"/>
      <c r="F47" s="13"/>
      <c r="G47" s="12"/>
      <c r="H47" s="12"/>
      <c r="I47" s="12"/>
      <c r="J47" s="12"/>
      <c r="K47" s="12"/>
      <c r="L47" s="12"/>
      <c r="M47" s="12"/>
      <c r="N47" s="15"/>
      <c r="O47" s="15"/>
      <c r="P47" s="15"/>
      <c r="Q47" s="15"/>
      <c r="R47" s="15"/>
      <c r="S47" s="15"/>
      <c r="T47" s="15"/>
      <c r="U47" s="15"/>
    </row>
    <row r="48" spans="1:21" ht="15">
      <c r="A48" s="12"/>
      <c r="B48" s="12"/>
      <c r="C48" s="18"/>
      <c r="D48" s="12"/>
      <c r="E48" s="12"/>
      <c r="F48" s="13"/>
      <c r="G48" s="12"/>
      <c r="H48" s="12"/>
      <c r="I48" s="12"/>
      <c r="J48" s="12"/>
      <c r="K48" s="12"/>
      <c r="L48" s="12"/>
      <c r="M48" s="12"/>
      <c r="N48" s="15"/>
      <c r="O48" s="15"/>
      <c r="P48" s="15"/>
      <c r="Q48" s="15"/>
      <c r="R48" s="15"/>
      <c r="S48" s="15"/>
      <c r="T48" s="15"/>
      <c r="U48" s="15"/>
    </row>
    <row r="49" spans="1:21" ht="15">
      <c r="A49" s="12"/>
      <c r="B49" s="12"/>
      <c r="C49" s="18"/>
      <c r="D49" s="12"/>
      <c r="E49" s="12"/>
      <c r="F49" s="13"/>
      <c r="G49" s="12"/>
      <c r="H49" s="12"/>
      <c r="I49" s="12"/>
      <c r="J49" s="12"/>
      <c r="K49" s="12"/>
      <c r="L49" s="12"/>
      <c r="M49" s="12"/>
      <c r="N49" s="15"/>
      <c r="O49" s="15"/>
      <c r="P49" s="15"/>
      <c r="Q49" s="15"/>
      <c r="R49" s="15"/>
      <c r="S49" s="15"/>
      <c r="T49" s="15"/>
      <c r="U49" s="15"/>
    </row>
    <row r="50" spans="1:21" ht="15">
      <c r="A50" s="12"/>
      <c r="B50" s="12"/>
      <c r="C50" s="18"/>
      <c r="D50" s="12"/>
      <c r="E50" s="12"/>
      <c r="F50" s="13"/>
      <c r="G50" s="12"/>
      <c r="H50" s="12"/>
      <c r="I50" s="12"/>
      <c r="J50" s="12"/>
      <c r="K50" s="12"/>
      <c r="L50" s="12"/>
      <c r="M50" s="12"/>
      <c r="N50" s="15"/>
      <c r="O50" s="15"/>
      <c r="P50" s="15"/>
      <c r="Q50" s="15"/>
      <c r="R50" s="15"/>
      <c r="S50" s="15"/>
      <c r="T50" s="15"/>
      <c r="U50" s="15"/>
    </row>
    <row r="51" spans="1:21" ht="15">
      <c r="A51" s="12"/>
      <c r="B51" s="12"/>
      <c r="C51" s="18"/>
      <c r="D51" s="12"/>
      <c r="E51" s="12"/>
      <c r="F51" s="13"/>
      <c r="G51" s="12"/>
      <c r="H51" s="12"/>
      <c r="I51" s="12"/>
      <c r="J51" s="12"/>
      <c r="K51" s="12"/>
      <c r="L51" s="12"/>
      <c r="M51" s="12"/>
      <c r="N51" s="15"/>
      <c r="O51" s="15"/>
      <c r="P51" s="15"/>
      <c r="Q51" s="15"/>
      <c r="R51" s="15"/>
      <c r="S51" s="15"/>
      <c r="T51" s="15"/>
      <c r="U51" s="15"/>
    </row>
    <row r="52" spans="1:21" ht="15">
      <c r="A52" s="12"/>
      <c r="B52" s="12"/>
      <c r="C52" s="18"/>
      <c r="D52" s="12"/>
      <c r="E52" s="12"/>
      <c r="F52" s="13"/>
      <c r="G52" s="12"/>
      <c r="H52" s="12"/>
      <c r="I52" s="12"/>
      <c r="J52" s="12"/>
      <c r="K52" s="12"/>
      <c r="L52" s="12"/>
      <c r="M52" s="12"/>
      <c r="N52" s="15"/>
      <c r="O52" s="15"/>
      <c r="P52" s="15"/>
      <c r="Q52" s="15"/>
      <c r="R52" s="15"/>
      <c r="S52" s="15"/>
      <c r="T52" s="15"/>
      <c r="U52" s="15"/>
    </row>
    <row r="53" spans="1:21" ht="15">
      <c r="A53" s="12"/>
      <c r="B53" s="12"/>
      <c r="C53" s="18"/>
      <c r="D53" s="12"/>
      <c r="E53" s="12"/>
      <c r="F53" s="13"/>
      <c r="G53" s="12"/>
      <c r="H53" s="12"/>
      <c r="I53" s="12"/>
      <c r="J53" s="12"/>
      <c r="K53" s="12"/>
      <c r="L53" s="12"/>
      <c r="M53" s="12"/>
      <c r="N53" s="15"/>
      <c r="O53" s="15"/>
      <c r="P53" s="15"/>
      <c r="Q53" s="15"/>
      <c r="R53" s="15"/>
      <c r="S53" s="15"/>
      <c r="T53" s="15"/>
      <c r="U53" s="15"/>
    </row>
    <row r="54" spans="1:21" ht="15">
      <c r="A54" s="12"/>
      <c r="B54" s="12"/>
      <c r="C54" s="18"/>
      <c r="D54" s="12"/>
      <c r="E54" s="12"/>
      <c r="F54" s="13"/>
      <c r="G54" s="12"/>
      <c r="H54" s="12"/>
      <c r="I54" s="12"/>
      <c r="J54" s="12"/>
      <c r="K54" s="12"/>
      <c r="L54" s="12"/>
      <c r="M54" s="12"/>
      <c r="N54" s="15"/>
      <c r="O54" s="15"/>
      <c r="P54" s="15"/>
      <c r="Q54" s="15"/>
      <c r="R54" s="15"/>
      <c r="S54" s="15"/>
      <c r="T54" s="15"/>
      <c r="U54" s="15"/>
    </row>
    <row r="55" spans="1:21" ht="15">
      <c r="A55" s="12"/>
      <c r="B55" s="12"/>
      <c r="C55" s="18"/>
      <c r="D55" s="12"/>
      <c r="E55" s="12"/>
      <c r="F55" s="13"/>
      <c r="G55" s="12"/>
      <c r="H55" s="12"/>
      <c r="I55" s="12"/>
      <c r="J55" s="12"/>
      <c r="K55" s="12"/>
      <c r="L55" s="12"/>
      <c r="M55" s="12"/>
      <c r="N55" s="15"/>
      <c r="O55" s="15"/>
      <c r="P55" s="15"/>
      <c r="Q55" s="15"/>
      <c r="R55" s="15"/>
      <c r="S55" s="15"/>
      <c r="T55" s="15"/>
      <c r="U55" s="15"/>
    </row>
    <row r="56" spans="1:21" ht="15">
      <c r="A56" s="12"/>
      <c r="B56" s="12"/>
      <c r="C56" s="18"/>
      <c r="D56" s="12"/>
      <c r="E56" s="12"/>
      <c r="F56" s="13"/>
      <c r="G56" s="12"/>
      <c r="H56" s="12"/>
      <c r="I56" s="12"/>
      <c r="J56" s="12"/>
      <c r="K56" s="12"/>
      <c r="L56" s="12"/>
      <c r="M56" s="12"/>
      <c r="N56" s="15"/>
      <c r="O56" s="15"/>
      <c r="P56" s="15"/>
      <c r="Q56" s="15"/>
      <c r="R56" s="15"/>
      <c r="S56" s="15"/>
      <c r="T56" s="15"/>
      <c r="U56" s="15"/>
    </row>
    <row r="57" spans="1:21" ht="15">
      <c r="A57" s="12"/>
      <c r="B57" s="12"/>
      <c r="C57" s="18"/>
      <c r="D57" s="12"/>
      <c r="E57" s="12"/>
      <c r="F57" s="13"/>
      <c r="G57" s="12"/>
      <c r="H57" s="12"/>
      <c r="I57" s="12"/>
      <c r="J57" s="12"/>
      <c r="K57" s="12"/>
      <c r="L57" s="12"/>
      <c r="M57" s="12"/>
      <c r="N57" s="15"/>
      <c r="O57" s="15"/>
      <c r="P57" s="15"/>
      <c r="Q57" s="15"/>
      <c r="R57" s="15"/>
      <c r="S57" s="15"/>
      <c r="T57" s="15"/>
      <c r="U57" s="15"/>
    </row>
    <row r="58" spans="1:21" ht="15">
      <c r="A58" s="12"/>
      <c r="B58" s="12"/>
      <c r="C58" s="18"/>
      <c r="D58" s="12"/>
      <c r="E58" s="12"/>
      <c r="F58" s="13"/>
      <c r="G58" s="12"/>
      <c r="H58" s="12"/>
      <c r="I58" s="12"/>
      <c r="J58" s="12"/>
      <c r="K58" s="12"/>
      <c r="L58" s="12"/>
      <c r="M58" s="12"/>
      <c r="N58" s="15"/>
      <c r="O58" s="15"/>
      <c r="P58" s="15"/>
      <c r="Q58" s="15"/>
      <c r="R58" s="15"/>
      <c r="S58" s="15"/>
      <c r="T58" s="15"/>
      <c r="U58" s="15"/>
    </row>
    <row r="59" spans="1:21" ht="15">
      <c r="A59" s="12"/>
      <c r="B59" s="12"/>
      <c r="C59" s="18"/>
      <c r="D59" s="12"/>
      <c r="E59" s="12"/>
      <c r="F59" s="13"/>
      <c r="G59" s="12"/>
      <c r="H59" s="12"/>
      <c r="I59" s="12"/>
      <c r="J59" s="12"/>
      <c r="K59" s="12"/>
      <c r="L59" s="12"/>
      <c r="M59" s="12"/>
      <c r="N59" s="15"/>
      <c r="O59" s="15"/>
      <c r="P59" s="15"/>
      <c r="Q59" s="15"/>
      <c r="R59" s="15"/>
      <c r="S59" s="15"/>
      <c r="T59" s="15"/>
      <c r="U59" s="15"/>
    </row>
    <row r="60" spans="1:21" ht="15">
      <c r="A60" s="12"/>
      <c r="B60" s="12"/>
      <c r="C60" s="18"/>
      <c r="D60" s="12"/>
      <c r="E60" s="12"/>
      <c r="F60" s="13"/>
      <c r="G60" s="12"/>
      <c r="H60" s="12"/>
      <c r="I60" s="12"/>
      <c r="J60" s="12"/>
      <c r="K60" s="12"/>
      <c r="L60" s="12"/>
      <c r="M60" s="12"/>
      <c r="N60" s="15"/>
      <c r="O60" s="15"/>
      <c r="P60" s="15"/>
      <c r="Q60" s="15"/>
      <c r="R60" s="15"/>
      <c r="S60" s="15"/>
      <c r="T60" s="15"/>
      <c r="U60" s="15"/>
    </row>
    <row r="61" spans="1:21" ht="15">
      <c r="A61" s="12"/>
      <c r="B61" s="12"/>
      <c r="C61" s="18"/>
      <c r="D61" s="12"/>
      <c r="E61" s="12"/>
      <c r="F61" s="13"/>
      <c r="G61" s="12"/>
      <c r="H61" s="12"/>
      <c r="I61" s="12"/>
      <c r="J61" s="12"/>
      <c r="K61" s="12"/>
      <c r="L61" s="12"/>
      <c r="M61" s="12"/>
      <c r="N61" s="15"/>
      <c r="O61" s="15"/>
      <c r="P61" s="15"/>
      <c r="Q61" s="15"/>
      <c r="R61" s="15"/>
      <c r="S61" s="15"/>
      <c r="T61" s="15"/>
      <c r="U61" s="15"/>
    </row>
    <row r="62" spans="1:21" ht="15">
      <c r="A62" s="12"/>
      <c r="B62" s="12"/>
      <c r="C62" s="18"/>
      <c r="D62" s="12"/>
      <c r="E62" s="12"/>
      <c r="F62" s="13"/>
      <c r="G62" s="12"/>
      <c r="H62" s="12"/>
      <c r="I62" s="12"/>
      <c r="J62" s="12"/>
      <c r="K62" s="12"/>
      <c r="L62" s="12"/>
      <c r="M62" s="12"/>
      <c r="N62" s="15"/>
      <c r="O62" s="15"/>
      <c r="P62" s="15"/>
      <c r="Q62" s="15"/>
      <c r="R62" s="15"/>
      <c r="S62" s="15"/>
      <c r="T62" s="15"/>
      <c r="U62" s="15"/>
    </row>
    <row r="63" spans="1:21" ht="15">
      <c r="A63" s="12"/>
      <c r="B63" s="12"/>
      <c r="C63" s="18"/>
      <c r="D63" s="12"/>
      <c r="E63" s="12"/>
      <c r="F63" s="13"/>
      <c r="G63" s="12"/>
      <c r="H63" s="12"/>
      <c r="I63" s="12"/>
      <c r="J63" s="12"/>
      <c r="K63" s="12"/>
      <c r="L63" s="12"/>
      <c r="M63" s="12"/>
      <c r="N63" s="15"/>
      <c r="O63" s="15"/>
      <c r="P63" s="15"/>
      <c r="Q63" s="15"/>
      <c r="R63" s="15"/>
      <c r="S63" s="15"/>
      <c r="T63" s="15"/>
      <c r="U63" s="15"/>
    </row>
    <row r="64" spans="1:21" ht="15">
      <c r="A64" s="12"/>
      <c r="B64" s="12"/>
      <c r="C64" s="18"/>
      <c r="D64" s="12"/>
      <c r="E64" s="12"/>
      <c r="F64" s="13"/>
      <c r="G64" s="12"/>
      <c r="H64" s="12"/>
      <c r="I64" s="12"/>
      <c r="J64" s="12"/>
      <c r="K64" s="12"/>
      <c r="L64" s="12"/>
      <c r="M64" s="12"/>
      <c r="N64" s="15"/>
      <c r="O64" s="15"/>
      <c r="P64" s="15"/>
      <c r="Q64" s="15"/>
      <c r="R64" s="15"/>
      <c r="S64" s="15"/>
      <c r="T64" s="15"/>
      <c r="U64" s="15"/>
    </row>
    <row r="65" spans="1:21" ht="15">
      <c r="A65" s="12"/>
      <c r="B65" s="12"/>
      <c r="C65" s="18"/>
      <c r="D65" s="12"/>
      <c r="E65" s="12"/>
      <c r="F65" s="13"/>
      <c r="G65" s="12"/>
      <c r="H65" s="12"/>
      <c r="I65" s="12"/>
      <c r="J65" s="12"/>
      <c r="K65" s="12"/>
      <c r="L65" s="12"/>
      <c r="M65" s="12"/>
      <c r="N65" s="15"/>
      <c r="O65" s="15"/>
      <c r="P65" s="15"/>
      <c r="Q65" s="15"/>
      <c r="R65" s="15"/>
      <c r="S65" s="15"/>
      <c r="T65" s="15"/>
      <c r="U65" s="15"/>
    </row>
    <row r="66" spans="1:21" ht="15">
      <c r="A66" s="12"/>
      <c r="B66" s="12"/>
      <c r="C66" s="18"/>
      <c r="D66" s="12"/>
      <c r="E66" s="12"/>
      <c r="F66" s="13"/>
      <c r="G66" s="12"/>
      <c r="H66" s="12"/>
      <c r="I66" s="12"/>
      <c r="J66" s="12"/>
      <c r="K66" s="12"/>
      <c r="L66" s="12"/>
      <c r="M66" s="12"/>
      <c r="N66" s="15"/>
      <c r="O66" s="15"/>
      <c r="P66" s="15"/>
      <c r="Q66" s="15"/>
      <c r="R66" s="15"/>
      <c r="S66" s="15"/>
      <c r="T66" s="15"/>
      <c r="U66" s="15"/>
    </row>
    <row r="67" spans="1:21" ht="15">
      <c r="A67" s="12"/>
      <c r="B67" s="12"/>
      <c r="C67" s="18"/>
      <c r="D67" s="12"/>
      <c r="E67" s="12"/>
      <c r="F67" s="13"/>
      <c r="G67" s="12"/>
      <c r="H67" s="12"/>
      <c r="I67" s="12"/>
      <c r="J67" s="12"/>
      <c r="K67" s="12"/>
      <c r="L67" s="12"/>
      <c r="M67" s="12"/>
      <c r="N67" s="15"/>
      <c r="O67" s="15"/>
      <c r="P67" s="15"/>
      <c r="Q67" s="15"/>
      <c r="R67" s="15"/>
      <c r="S67" s="15"/>
      <c r="T67" s="15"/>
      <c r="U67" s="15"/>
    </row>
    <row r="68" spans="1:21" ht="15">
      <c r="A68" s="12"/>
      <c r="B68" s="12"/>
      <c r="C68" s="18"/>
      <c r="D68" s="12"/>
      <c r="E68" s="12"/>
      <c r="F68" s="13"/>
      <c r="G68" s="12"/>
      <c r="H68" s="12"/>
      <c r="I68" s="12"/>
      <c r="J68" s="12"/>
      <c r="K68" s="12"/>
      <c r="L68" s="12"/>
      <c r="M68" s="12"/>
      <c r="N68" s="15"/>
      <c r="O68" s="15"/>
      <c r="P68" s="15"/>
      <c r="Q68" s="15"/>
      <c r="R68" s="15"/>
      <c r="S68" s="15"/>
      <c r="T68" s="15"/>
      <c r="U68" s="15"/>
    </row>
    <row r="69" spans="1:21" ht="15">
      <c r="A69" s="12"/>
      <c r="B69" s="12"/>
      <c r="C69" s="18"/>
      <c r="D69" s="12"/>
      <c r="E69" s="12"/>
      <c r="F69" s="13"/>
      <c r="G69" s="12"/>
      <c r="H69" s="12"/>
      <c r="I69" s="12"/>
      <c r="J69" s="12"/>
      <c r="K69" s="12"/>
      <c r="L69" s="12"/>
      <c r="M69" s="12"/>
      <c r="N69" s="15"/>
      <c r="O69" s="15"/>
      <c r="P69" s="15"/>
      <c r="Q69" s="15"/>
      <c r="R69" s="15"/>
      <c r="S69" s="15"/>
      <c r="T69" s="15"/>
      <c r="U69" s="15"/>
    </row>
    <row r="70" spans="1:21" ht="15">
      <c r="A70" s="12"/>
      <c r="B70" s="12"/>
      <c r="C70" s="18"/>
      <c r="D70" s="12"/>
      <c r="E70" s="12"/>
      <c r="F70" s="13"/>
      <c r="G70" s="12"/>
      <c r="H70" s="12"/>
      <c r="I70" s="12"/>
      <c r="J70" s="12"/>
      <c r="K70" s="12"/>
      <c r="L70" s="12"/>
      <c r="M70" s="12"/>
      <c r="N70" s="15"/>
      <c r="O70" s="15"/>
      <c r="P70" s="15"/>
      <c r="Q70" s="15"/>
      <c r="R70" s="15"/>
      <c r="S70" s="15"/>
      <c r="T70" s="15"/>
      <c r="U70" s="15"/>
    </row>
    <row r="71" spans="1:21" ht="15">
      <c r="A71" s="12"/>
      <c r="B71" s="12"/>
      <c r="C71" s="18"/>
      <c r="D71" s="12"/>
      <c r="E71" s="12"/>
      <c r="F71" s="13"/>
      <c r="G71" s="12"/>
      <c r="H71" s="12"/>
      <c r="I71" s="12"/>
      <c r="J71" s="12"/>
      <c r="K71" s="12"/>
      <c r="L71" s="12"/>
      <c r="M71" s="12"/>
      <c r="N71" s="15"/>
      <c r="O71" s="15"/>
      <c r="P71" s="15"/>
      <c r="Q71" s="15"/>
      <c r="R71" s="15"/>
      <c r="S71" s="15"/>
      <c r="T71" s="15"/>
      <c r="U71" s="15"/>
    </row>
    <row r="72" spans="1:21" ht="15">
      <c r="A72" s="12"/>
      <c r="B72" s="12"/>
      <c r="C72" s="18"/>
      <c r="D72" s="12"/>
      <c r="E72" s="12"/>
      <c r="F72" s="13"/>
      <c r="G72" s="12"/>
      <c r="H72" s="12"/>
      <c r="I72" s="12"/>
      <c r="J72" s="12"/>
      <c r="K72" s="12"/>
      <c r="L72" s="12"/>
      <c r="M72" s="12"/>
      <c r="N72" s="15"/>
      <c r="O72" s="15"/>
      <c r="P72" s="15"/>
      <c r="Q72" s="15"/>
      <c r="R72" s="15"/>
      <c r="S72" s="15"/>
      <c r="T72" s="15"/>
      <c r="U72" s="15"/>
    </row>
    <row r="73" spans="1:21" ht="15">
      <c r="A73" s="12"/>
      <c r="B73" s="12"/>
      <c r="C73" s="18"/>
      <c r="D73" s="12"/>
      <c r="E73" s="12"/>
      <c r="F73" s="13"/>
      <c r="G73" s="12"/>
      <c r="H73" s="12"/>
      <c r="I73" s="12"/>
      <c r="J73" s="12"/>
      <c r="K73" s="12"/>
      <c r="L73" s="12"/>
      <c r="M73" s="12"/>
      <c r="N73" s="15"/>
      <c r="O73" s="15"/>
      <c r="P73" s="15"/>
      <c r="Q73" s="15"/>
      <c r="R73" s="15"/>
      <c r="S73" s="15"/>
      <c r="T73" s="15"/>
      <c r="U73" s="15"/>
    </row>
    <row r="74" spans="1:21" ht="15">
      <c r="A74" s="12"/>
      <c r="B74" s="12"/>
      <c r="C74" s="18"/>
      <c r="D74" s="12"/>
      <c r="E74" s="12"/>
      <c r="F74" s="13"/>
      <c r="G74" s="12"/>
      <c r="H74" s="12"/>
      <c r="I74" s="12"/>
      <c r="J74" s="12"/>
      <c r="K74" s="12"/>
      <c r="L74" s="12"/>
      <c r="M74" s="12"/>
      <c r="N74" s="15"/>
      <c r="O74" s="15"/>
      <c r="P74" s="15"/>
      <c r="Q74" s="15"/>
      <c r="R74" s="15"/>
      <c r="S74" s="15"/>
      <c r="T74" s="15"/>
      <c r="U74" s="15"/>
    </row>
    <row r="75" spans="1:21" ht="15">
      <c r="A75" s="12"/>
      <c r="B75" s="12"/>
      <c r="C75" s="18"/>
      <c r="D75" s="12"/>
      <c r="E75" s="12"/>
      <c r="F75" s="13"/>
      <c r="G75" s="12"/>
      <c r="H75" s="12"/>
      <c r="I75" s="12"/>
      <c r="J75" s="12"/>
      <c r="K75" s="12"/>
      <c r="L75" s="12"/>
      <c r="M75" s="12"/>
      <c r="N75" s="15"/>
      <c r="O75" s="15"/>
      <c r="P75" s="15"/>
      <c r="Q75" s="15"/>
      <c r="R75" s="15"/>
      <c r="S75" s="15"/>
      <c r="T75" s="15"/>
      <c r="U75" s="15"/>
    </row>
    <row r="76" spans="1:21" ht="15">
      <c r="A76" s="12"/>
      <c r="B76" s="12"/>
      <c r="C76" s="18"/>
      <c r="D76" s="12"/>
      <c r="E76" s="12"/>
      <c r="F76" s="13"/>
      <c r="G76" s="12"/>
      <c r="H76" s="12"/>
      <c r="I76" s="12"/>
      <c r="J76" s="12"/>
      <c r="K76" s="12"/>
      <c r="L76" s="12"/>
      <c r="M76" s="12"/>
      <c r="N76" s="15"/>
      <c r="O76" s="15"/>
      <c r="P76" s="15"/>
      <c r="Q76" s="15"/>
      <c r="R76" s="15"/>
      <c r="S76" s="15"/>
      <c r="T76" s="15"/>
      <c r="U76" s="15"/>
    </row>
    <row r="77" spans="1:21" ht="15">
      <c r="A77" s="12"/>
      <c r="B77" s="12"/>
      <c r="C77" s="18"/>
      <c r="D77" s="12"/>
      <c r="E77" s="12"/>
      <c r="F77" s="13"/>
      <c r="G77" s="12"/>
      <c r="H77" s="12"/>
      <c r="I77" s="12"/>
      <c r="J77" s="12"/>
      <c r="K77" s="12"/>
      <c r="L77" s="12"/>
      <c r="M77" s="12"/>
      <c r="N77" s="15"/>
      <c r="O77" s="15"/>
      <c r="P77" s="15"/>
      <c r="Q77" s="15"/>
      <c r="R77" s="15"/>
      <c r="S77" s="15"/>
      <c r="T77" s="15"/>
      <c r="U77" s="15"/>
    </row>
    <row r="78" spans="1:21" ht="15">
      <c r="A78" s="12"/>
      <c r="B78" s="12"/>
      <c r="C78" s="18"/>
      <c r="D78" s="12"/>
      <c r="E78" s="12"/>
      <c r="F78" s="13"/>
      <c r="G78" s="12"/>
      <c r="H78" s="12"/>
      <c r="I78" s="12"/>
      <c r="J78" s="12"/>
      <c r="K78" s="12"/>
      <c r="L78" s="12"/>
      <c r="M78" s="12"/>
      <c r="N78" s="15"/>
      <c r="O78" s="15"/>
      <c r="P78" s="15"/>
      <c r="Q78" s="15"/>
      <c r="R78" s="15"/>
      <c r="S78" s="15"/>
      <c r="T78" s="15"/>
      <c r="U78" s="15"/>
    </row>
    <row r="79" spans="1:21" ht="15">
      <c r="A79" s="12"/>
      <c r="B79" s="12"/>
      <c r="C79" s="18"/>
      <c r="D79" s="12"/>
      <c r="E79" s="12"/>
      <c r="F79" s="13"/>
      <c r="G79" s="12"/>
      <c r="H79" s="12"/>
      <c r="I79" s="12"/>
      <c r="J79" s="12"/>
      <c r="K79" s="12"/>
      <c r="L79" s="12"/>
      <c r="M79" s="12"/>
      <c r="N79" s="15"/>
      <c r="O79" s="15"/>
      <c r="P79" s="15"/>
      <c r="Q79" s="15"/>
      <c r="R79" s="15"/>
      <c r="S79" s="15"/>
      <c r="T79" s="15"/>
      <c r="U79" s="15"/>
    </row>
    <row r="80" spans="1:21" ht="15">
      <c r="A80" s="12"/>
      <c r="B80" s="12"/>
      <c r="C80" s="18"/>
      <c r="D80" s="12"/>
      <c r="E80" s="12"/>
      <c r="F80" s="13"/>
      <c r="G80" s="12"/>
      <c r="H80" s="12"/>
      <c r="I80" s="12"/>
      <c r="J80" s="12"/>
      <c r="K80" s="12"/>
      <c r="L80" s="12"/>
      <c r="M80" s="12"/>
      <c r="N80" s="15"/>
      <c r="O80" s="15"/>
      <c r="P80" s="15"/>
      <c r="Q80" s="15"/>
      <c r="R80" s="15"/>
      <c r="S80" s="15"/>
      <c r="T80" s="15"/>
      <c r="U80" s="15"/>
    </row>
    <row r="81" spans="1:21" ht="15">
      <c r="A81" s="12"/>
      <c r="B81" s="12"/>
      <c r="C81" s="18"/>
      <c r="D81" s="12"/>
      <c r="E81" s="12"/>
      <c r="F81" s="13"/>
      <c r="G81" s="12"/>
      <c r="H81" s="12"/>
      <c r="I81" s="12"/>
      <c r="J81" s="12"/>
      <c r="K81" s="12"/>
      <c r="L81" s="12"/>
      <c r="M81" s="12"/>
      <c r="N81" s="15"/>
      <c r="O81" s="15"/>
      <c r="P81" s="15"/>
      <c r="Q81" s="15"/>
      <c r="R81" s="15"/>
      <c r="S81" s="15"/>
      <c r="T81" s="15"/>
      <c r="U81" s="15"/>
    </row>
    <row r="82" spans="1:21" ht="15">
      <c r="A82" s="12"/>
      <c r="B82" s="12"/>
      <c r="C82" s="18"/>
      <c r="D82" s="12"/>
      <c r="E82" s="12"/>
      <c r="F82" s="13"/>
      <c r="G82" s="12"/>
      <c r="H82" s="12"/>
      <c r="I82" s="12"/>
      <c r="J82" s="12"/>
      <c r="K82" s="12"/>
      <c r="L82" s="12"/>
      <c r="M82" s="12"/>
      <c r="N82" s="15"/>
      <c r="O82" s="15"/>
      <c r="P82" s="15"/>
      <c r="Q82" s="15"/>
      <c r="R82" s="15"/>
      <c r="S82" s="15"/>
      <c r="T82" s="15"/>
      <c r="U82" s="15"/>
    </row>
    <row r="83" spans="1:21" ht="15">
      <c r="A83" s="12"/>
      <c r="B83" s="12"/>
      <c r="C83" s="18"/>
      <c r="D83" s="12"/>
      <c r="E83" s="12"/>
      <c r="F83" s="13"/>
      <c r="G83" s="12"/>
      <c r="H83" s="12"/>
      <c r="I83" s="12"/>
      <c r="J83" s="12"/>
      <c r="K83" s="12"/>
      <c r="L83" s="12"/>
      <c r="M83" s="12"/>
      <c r="N83" s="15"/>
      <c r="O83" s="15"/>
      <c r="P83" s="15"/>
      <c r="Q83" s="15"/>
      <c r="R83" s="15"/>
      <c r="S83" s="15"/>
      <c r="T83" s="15"/>
      <c r="U83" s="15"/>
    </row>
    <row r="84" spans="1:21" ht="15">
      <c r="A84" s="12"/>
      <c r="B84" s="12"/>
      <c r="C84" s="18"/>
      <c r="D84" s="12"/>
      <c r="E84" s="12"/>
      <c r="F84" s="13"/>
      <c r="G84" s="12"/>
      <c r="H84" s="12"/>
      <c r="I84" s="12"/>
      <c r="J84" s="12"/>
      <c r="K84" s="12"/>
      <c r="L84" s="12"/>
      <c r="M84" s="12"/>
      <c r="N84" s="15"/>
      <c r="O84" s="15"/>
      <c r="P84" s="15"/>
      <c r="Q84" s="15"/>
      <c r="R84" s="15"/>
      <c r="S84" s="15"/>
      <c r="T84" s="15"/>
      <c r="U84" s="15"/>
    </row>
    <row r="85" spans="1:21" ht="15">
      <c r="A85" s="12"/>
      <c r="B85" s="12"/>
      <c r="C85" s="18"/>
      <c r="D85" s="12"/>
      <c r="E85" s="12"/>
      <c r="F85" s="13"/>
      <c r="G85" s="12"/>
      <c r="H85" s="12"/>
      <c r="I85" s="12"/>
      <c r="J85" s="12"/>
      <c r="K85" s="12"/>
      <c r="L85" s="12"/>
      <c r="M85" s="12"/>
      <c r="N85" s="15"/>
      <c r="O85" s="15"/>
      <c r="P85" s="15"/>
      <c r="Q85" s="15"/>
      <c r="R85" s="15"/>
      <c r="S85" s="15"/>
      <c r="T85" s="15"/>
      <c r="U85" s="15"/>
    </row>
    <row r="86" spans="1:21" ht="15">
      <c r="A86" s="12"/>
      <c r="B86" s="12"/>
      <c r="C86" s="18"/>
      <c r="D86" s="12"/>
      <c r="E86" s="12"/>
      <c r="F86" s="13"/>
      <c r="G86" s="12"/>
      <c r="H86" s="12"/>
      <c r="I86" s="12"/>
      <c r="J86" s="12"/>
      <c r="K86" s="12"/>
      <c r="L86" s="12"/>
      <c r="M86" s="12"/>
      <c r="N86" s="15"/>
      <c r="O86" s="15"/>
      <c r="P86" s="15"/>
      <c r="Q86" s="15"/>
      <c r="R86" s="15"/>
      <c r="S86" s="15"/>
      <c r="T86" s="15"/>
      <c r="U86" s="15"/>
    </row>
    <row r="87" spans="3:14" ht="15">
      <c r="C87" s="18"/>
      <c r="D87" s="12"/>
      <c r="E87" s="12"/>
      <c r="F87" s="13"/>
      <c r="G87" s="12"/>
      <c r="H87" s="12"/>
      <c r="I87" s="12"/>
      <c r="J87" s="12"/>
      <c r="K87" s="12"/>
      <c r="L87" s="12"/>
      <c r="M87" s="12"/>
      <c r="N87" s="15"/>
    </row>
    <row r="88" spans="3:14" ht="15">
      <c r="C88" s="18"/>
      <c r="D88" s="12"/>
      <c r="E88" s="12"/>
      <c r="F88" s="13"/>
      <c r="G88" s="12"/>
      <c r="H88" s="12"/>
      <c r="I88" s="12"/>
      <c r="J88" s="12"/>
      <c r="K88" s="12"/>
      <c r="L88" s="12"/>
      <c r="M88" s="12"/>
      <c r="N88" s="15"/>
    </row>
    <row r="89" spans="3:14" ht="15">
      <c r="C89" s="18"/>
      <c r="D89" s="12"/>
      <c r="E89" s="12"/>
      <c r="F89" s="13"/>
      <c r="G89" s="12"/>
      <c r="H89" s="12"/>
      <c r="I89" s="12"/>
      <c r="J89" s="12"/>
      <c r="K89" s="12"/>
      <c r="L89" s="12"/>
      <c r="M89" s="12"/>
      <c r="N89" s="15"/>
    </row>
    <row r="90" spans="3:14" ht="15">
      <c r="C90" s="18"/>
      <c r="D90" s="12"/>
      <c r="E90" s="12"/>
      <c r="F90" s="13"/>
      <c r="G90" s="12"/>
      <c r="H90" s="12"/>
      <c r="I90" s="12"/>
      <c r="J90" s="12"/>
      <c r="K90" s="12"/>
      <c r="L90" s="12"/>
      <c r="M90" s="12"/>
      <c r="N90" s="15"/>
    </row>
  </sheetData>
  <mergeCells count="61">
    <mergeCell ref="D2:V2"/>
    <mergeCell ref="A1:C3"/>
    <mergeCell ref="C27:I27"/>
    <mergeCell ref="J27:P27"/>
    <mergeCell ref="C26:I26"/>
    <mergeCell ref="J26:P26"/>
    <mergeCell ref="D21:D22"/>
    <mergeCell ref="C17:C18"/>
    <mergeCell ref="U9:U10"/>
    <mergeCell ref="U13:U14"/>
    <mergeCell ref="T15:T22"/>
    <mergeCell ref="C21:C22"/>
    <mergeCell ref="D19:D20"/>
    <mergeCell ref="C13:C14"/>
    <mergeCell ref="V19:V20"/>
    <mergeCell ref="U15:U16"/>
    <mergeCell ref="D1:V1"/>
    <mergeCell ref="C7:C8"/>
    <mergeCell ref="D7:E7"/>
    <mergeCell ref="F7:S7"/>
    <mergeCell ref="A5:C5"/>
    <mergeCell ref="D4:V4"/>
    <mergeCell ref="D5:V5"/>
    <mergeCell ref="A4:C4"/>
    <mergeCell ref="A7:A8"/>
    <mergeCell ref="B7:B8"/>
    <mergeCell ref="D3:U3"/>
    <mergeCell ref="A6:V6"/>
    <mergeCell ref="T7:U7"/>
    <mergeCell ref="V7:V8"/>
    <mergeCell ref="V9:V10"/>
    <mergeCell ref="V13:V14"/>
    <mergeCell ref="V17:V18"/>
    <mergeCell ref="V11:V12"/>
    <mergeCell ref="D11:D12"/>
    <mergeCell ref="E11:E12"/>
    <mergeCell ref="U11:U12"/>
    <mergeCell ref="D9:D10"/>
    <mergeCell ref="E9:E10"/>
    <mergeCell ref="D13:D14"/>
    <mergeCell ref="E13:E14"/>
    <mergeCell ref="T9:T14"/>
    <mergeCell ref="V15:V16"/>
    <mergeCell ref="E15:E16"/>
    <mergeCell ref="E17:E18"/>
    <mergeCell ref="V21:V22"/>
    <mergeCell ref="U17:U18"/>
    <mergeCell ref="U19:U20"/>
    <mergeCell ref="U21:U22"/>
    <mergeCell ref="A23:S23"/>
    <mergeCell ref="E21:E22"/>
    <mergeCell ref="B15:B22"/>
    <mergeCell ref="C15:C16"/>
    <mergeCell ref="E19:E20"/>
    <mergeCell ref="D15:D16"/>
    <mergeCell ref="D17:D18"/>
    <mergeCell ref="C19:C20"/>
    <mergeCell ref="A9:A22"/>
    <mergeCell ref="C11:C12"/>
    <mergeCell ref="B9:B14"/>
    <mergeCell ref="C9:C1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showGridLines="0" workbookViewId="0" topLeftCell="A1">
      <selection activeCell="M1" sqref="M1"/>
    </sheetView>
  </sheetViews>
  <sheetFormatPr defaultColWidth="11.421875" defaultRowHeight="15"/>
  <cols>
    <col min="1" max="1" width="17.421875" style="73" customWidth="1"/>
    <col min="2" max="2" width="24.28125" style="73" customWidth="1"/>
    <col min="3" max="3" width="24.140625" style="73" customWidth="1"/>
    <col min="4" max="5" width="24.00390625" style="73" customWidth="1"/>
    <col min="6" max="6" width="24.421875" style="73" customWidth="1"/>
    <col min="7" max="7" width="20.140625" style="73" customWidth="1"/>
    <col min="8" max="8" width="19.8515625" style="85" customWidth="1"/>
    <col min="9" max="9" width="14.57421875" style="73" customWidth="1"/>
    <col min="10" max="10" width="4.8515625" style="73" customWidth="1"/>
    <col min="11" max="16384" width="11.421875" style="73" customWidth="1"/>
  </cols>
  <sheetData>
    <row r="1" spans="1:9" ht="17.25" customHeight="1">
      <c r="A1" s="69" t="s">
        <v>182</v>
      </c>
      <c r="B1" s="69" t="s">
        <v>183</v>
      </c>
      <c r="C1" s="70" t="s">
        <v>184</v>
      </c>
      <c r="D1" s="71" t="s">
        <v>185</v>
      </c>
      <c r="E1" s="86" t="s">
        <v>189</v>
      </c>
      <c r="F1" s="69" t="s">
        <v>186</v>
      </c>
      <c r="G1" s="69" t="s">
        <v>187</v>
      </c>
      <c r="H1" s="72">
        <f>+INVERSIÓN!H11</f>
        <v>750000000</v>
      </c>
      <c r="I1" s="72">
        <f>+INVERSIÓN!H10</f>
        <v>2500</v>
      </c>
    </row>
    <row r="2" spans="1:9" ht="17.25" customHeight="1">
      <c r="A2" s="74">
        <v>1</v>
      </c>
      <c r="B2" s="75" t="s">
        <v>163</v>
      </c>
      <c r="C2" s="75">
        <v>81</v>
      </c>
      <c r="D2" s="88">
        <v>514</v>
      </c>
      <c r="E2" s="89">
        <v>495</v>
      </c>
      <c r="F2" s="76">
        <f>+AVERAGE(C2:E2)</f>
        <v>363.3333333333333</v>
      </c>
      <c r="G2" s="77">
        <f>+F2/$F$22</f>
        <v>0.05095124573458608</v>
      </c>
      <c r="H2" s="78">
        <f>+ROUND($H$1*G2,0)</f>
        <v>38213434</v>
      </c>
      <c r="I2" s="78">
        <f>+ROUND($I$1*G2,0)</f>
        <v>127</v>
      </c>
    </row>
    <row r="3" spans="1:9" ht="17.25" customHeight="1">
      <c r="A3" s="74">
        <v>2</v>
      </c>
      <c r="B3" s="75" t="s">
        <v>164</v>
      </c>
      <c r="C3" s="75">
        <v>71</v>
      </c>
      <c r="D3" s="88">
        <v>105</v>
      </c>
      <c r="E3" s="89">
        <v>42</v>
      </c>
      <c r="F3" s="76">
        <f aca="true" t="shared" si="0" ref="F3:F21">+AVERAGE(C3:E3)</f>
        <v>72.66666666666667</v>
      </c>
      <c r="G3" s="77">
        <f aca="true" t="shared" si="1" ref="G3:G21">+F3/$F$22</f>
        <v>0.010190249146917216</v>
      </c>
      <c r="H3" s="78">
        <f aca="true" t="shared" si="2" ref="H3:H20">+ROUND($H$1*G3,0)</f>
        <v>7642687</v>
      </c>
      <c r="I3" s="78">
        <f aca="true" t="shared" si="3" ref="I3:I21">+ROUND($I$1*G3,0)</f>
        <v>25</v>
      </c>
    </row>
    <row r="4" spans="1:9" ht="17.25" customHeight="1">
      <c r="A4" s="74">
        <v>3</v>
      </c>
      <c r="B4" s="75" t="s">
        <v>165</v>
      </c>
      <c r="C4" s="75">
        <v>26</v>
      </c>
      <c r="D4" s="88">
        <v>37</v>
      </c>
      <c r="E4" s="89">
        <v>27</v>
      </c>
      <c r="F4" s="76">
        <f t="shared" si="0"/>
        <v>30</v>
      </c>
      <c r="G4" s="77">
        <f t="shared" si="1"/>
        <v>0.004206983592763988</v>
      </c>
      <c r="H4" s="78">
        <f t="shared" si="2"/>
        <v>3155238</v>
      </c>
      <c r="I4" s="78">
        <f t="shared" si="3"/>
        <v>11</v>
      </c>
    </row>
    <row r="5" spans="1:9" ht="17.25" customHeight="1">
      <c r="A5" s="74">
        <v>4</v>
      </c>
      <c r="B5" s="75" t="s">
        <v>166</v>
      </c>
      <c r="C5" s="75">
        <v>65</v>
      </c>
      <c r="D5" s="88">
        <v>166</v>
      </c>
      <c r="E5" s="89">
        <v>54</v>
      </c>
      <c r="F5" s="76">
        <f t="shared" si="0"/>
        <v>95</v>
      </c>
      <c r="G5" s="77">
        <f t="shared" si="1"/>
        <v>0.013322114710419296</v>
      </c>
      <c r="H5" s="78">
        <f t="shared" si="2"/>
        <v>9991586</v>
      </c>
      <c r="I5" s="78">
        <f t="shared" si="3"/>
        <v>33</v>
      </c>
    </row>
    <row r="6" spans="1:9" ht="17.25" customHeight="1">
      <c r="A6" s="74">
        <v>5</v>
      </c>
      <c r="B6" s="75" t="s">
        <v>167</v>
      </c>
      <c r="C6" s="75">
        <v>83</v>
      </c>
      <c r="D6" s="88">
        <v>64</v>
      </c>
      <c r="E6" s="89">
        <v>58</v>
      </c>
      <c r="F6" s="76">
        <f t="shared" si="0"/>
        <v>68.33333333333333</v>
      </c>
      <c r="G6" s="77">
        <f t="shared" si="1"/>
        <v>0.009582573739073529</v>
      </c>
      <c r="H6" s="78">
        <f t="shared" si="2"/>
        <v>7186930</v>
      </c>
      <c r="I6" s="78">
        <f t="shared" si="3"/>
        <v>24</v>
      </c>
    </row>
    <row r="7" spans="1:9" ht="17.25" customHeight="1">
      <c r="A7" s="74">
        <v>6</v>
      </c>
      <c r="B7" s="75" t="s">
        <v>168</v>
      </c>
      <c r="C7" s="75">
        <v>81</v>
      </c>
      <c r="D7" s="88">
        <v>102</v>
      </c>
      <c r="E7" s="89">
        <v>28</v>
      </c>
      <c r="F7" s="76">
        <f t="shared" si="0"/>
        <v>70.33333333333333</v>
      </c>
      <c r="G7" s="77">
        <f t="shared" si="1"/>
        <v>0.00986303931192446</v>
      </c>
      <c r="H7" s="78">
        <f t="shared" si="2"/>
        <v>7397279</v>
      </c>
      <c r="I7" s="78">
        <f t="shared" si="3"/>
        <v>25</v>
      </c>
    </row>
    <row r="8" spans="1:9" ht="17.25" customHeight="1">
      <c r="A8" s="74">
        <v>7</v>
      </c>
      <c r="B8" s="75" t="s">
        <v>169</v>
      </c>
      <c r="C8" s="75">
        <v>1423</v>
      </c>
      <c r="D8" s="88">
        <v>532</v>
      </c>
      <c r="E8" s="89">
        <v>265</v>
      </c>
      <c r="F8" s="76">
        <f t="shared" si="0"/>
        <v>740</v>
      </c>
      <c r="G8" s="77">
        <f t="shared" si="1"/>
        <v>0.10377226195484504</v>
      </c>
      <c r="H8" s="78">
        <f t="shared" si="2"/>
        <v>77829196</v>
      </c>
      <c r="I8" s="78">
        <f t="shared" si="3"/>
        <v>259</v>
      </c>
    </row>
    <row r="9" spans="1:9" ht="17.25" customHeight="1">
      <c r="A9" s="74">
        <v>8</v>
      </c>
      <c r="B9" s="75" t="s">
        <v>170</v>
      </c>
      <c r="C9" s="75">
        <v>145</v>
      </c>
      <c r="D9" s="88">
        <v>321</v>
      </c>
      <c r="E9" s="89">
        <v>177</v>
      </c>
      <c r="F9" s="76">
        <f t="shared" si="0"/>
        <v>214.33333333333334</v>
      </c>
      <c r="G9" s="77">
        <f t="shared" si="1"/>
        <v>0.030056560557191605</v>
      </c>
      <c r="H9" s="78">
        <f t="shared" si="2"/>
        <v>22542420</v>
      </c>
      <c r="I9" s="78">
        <f t="shared" si="3"/>
        <v>75</v>
      </c>
    </row>
    <row r="10" spans="1:9" ht="17.25" customHeight="1">
      <c r="A10" s="74">
        <v>9</v>
      </c>
      <c r="B10" s="75" t="s">
        <v>171</v>
      </c>
      <c r="C10" s="75">
        <v>3478</v>
      </c>
      <c r="D10" s="88">
        <v>3280</v>
      </c>
      <c r="E10" s="89">
        <v>667</v>
      </c>
      <c r="F10" s="76">
        <f t="shared" si="0"/>
        <v>2475</v>
      </c>
      <c r="G10" s="77">
        <f t="shared" si="1"/>
        <v>0.34707614640302903</v>
      </c>
      <c r="H10" s="78">
        <f t="shared" si="2"/>
        <v>260307110</v>
      </c>
      <c r="I10" s="78">
        <f t="shared" si="3"/>
        <v>868</v>
      </c>
    </row>
    <row r="11" spans="1:9" ht="17.25" customHeight="1">
      <c r="A11" s="74">
        <v>10</v>
      </c>
      <c r="B11" s="75" t="s">
        <v>172</v>
      </c>
      <c r="C11" s="75">
        <v>127</v>
      </c>
      <c r="D11" s="88">
        <v>742</v>
      </c>
      <c r="E11" s="89">
        <v>688</v>
      </c>
      <c r="F11" s="76">
        <f t="shared" si="0"/>
        <v>519</v>
      </c>
      <c r="G11" s="77">
        <f t="shared" si="1"/>
        <v>0.07278081615481699</v>
      </c>
      <c r="H11" s="78">
        <f t="shared" si="2"/>
        <v>54585612</v>
      </c>
      <c r="I11" s="78">
        <f t="shared" si="3"/>
        <v>182</v>
      </c>
    </row>
    <row r="12" spans="1:9" ht="17.25" customHeight="1">
      <c r="A12" s="74">
        <v>11</v>
      </c>
      <c r="B12" s="75" t="s">
        <v>173</v>
      </c>
      <c r="C12" s="75">
        <v>145</v>
      </c>
      <c r="D12" s="88">
        <v>549</v>
      </c>
      <c r="E12" s="89">
        <v>565</v>
      </c>
      <c r="F12" s="76">
        <f t="shared" si="0"/>
        <v>419.6666666666667</v>
      </c>
      <c r="G12" s="77">
        <f t="shared" si="1"/>
        <v>0.05885102603655402</v>
      </c>
      <c r="H12" s="78">
        <f t="shared" si="2"/>
        <v>44138270</v>
      </c>
      <c r="I12" s="78">
        <f t="shared" si="3"/>
        <v>147</v>
      </c>
    </row>
    <row r="13" spans="1:9" ht="17.25" customHeight="1">
      <c r="A13" s="74">
        <v>12</v>
      </c>
      <c r="B13" s="75" t="s">
        <v>174</v>
      </c>
      <c r="C13" s="75">
        <v>30</v>
      </c>
      <c r="D13" s="88">
        <v>126</v>
      </c>
      <c r="E13" s="89">
        <v>40</v>
      </c>
      <c r="F13" s="76">
        <f t="shared" si="0"/>
        <v>65.33333333333333</v>
      </c>
      <c r="G13" s="77">
        <f t="shared" si="1"/>
        <v>0.00916187537979713</v>
      </c>
      <c r="H13" s="78">
        <f t="shared" si="2"/>
        <v>6871407</v>
      </c>
      <c r="I13" s="78">
        <f t="shared" si="3"/>
        <v>23</v>
      </c>
    </row>
    <row r="14" spans="1:9" ht="17.25" customHeight="1">
      <c r="A14" s="74">
        <v>13</v>
      </c>
      <c r="B14" s="75" t="s">
        <v>175</v>
      </c>
      <c r="C14" s="75">
        <v>71</v>
      </c>
      <c r="D14" s="88">
        <v>126</v>
      </c>
      <c r="E14" s="89">
        <v>50</v>
      </c>
      <c r="F14" s="76">
        <f t="shared" si="0"/>
        <v>82.33333333333333</v>
      </c>
      <c r="G14" s="77">
        <f t="shared" si="1"/>
        <v>0.011545832749030056</v>
      </c>
      <c r="H14" s="78">
        <f t="shared" si="2"/>
        <v>8659375</v>
      </c>
      <c r="I14" s="78">
        <f t="shared" si="3"/>
        <v>29</v>
      </c>
    </row>
    <row r="15" spans="1:9" ht="17.25" customHeight="1">
      <c r="A15" s="74">
        <v>14</v>
      </c>
      <c r="B15" s="75" t="s">
        <v>176</v>
      </c>
      <c r="C15" s="75">
        <v>34</v>
      </c>
      <c r="D15" s="88">
        <v>42</v>
      </c>
      <c r="E15" s="89">
        <v>32</v>
      </c>
      <c r="F15" s="76">
        <f t="shared" si="0"/>
        <v>36</v>
      </c>
      <c r="G15" s="77">
        <f t="shared" si="1"/>
        <v>0.005048380311316786</v>
      </c>
      <c r="H15" s="78">
        <f t="shared" si="2"/>
        <v>3786285</v>
      </c>
      <c r="I15" s="78">
        <f t="shared" si="3"/>
        <v>13</v>
      </c>
    </row>
    <row r="16" spans="1:9" ht="17.25" customHeight="1">
      <c r="A16" s="74">
        <v>15</v>
      </c>
      <c r="B16" s="75" t="s">
        <v>177</v>
      </c>
      <c r="C16" s="75">
        <v>53</v>
      </c>
      <c r="D16" s="88">
        <v>73</v>
      </c>
      <c r="E16" s="89">
        <v>32</v>
      </c>
      <c r="F16" s="76">
        <f t="shared" si="0"/>
        <v>52.666666666666664</v>
      </c>
      <c r="G16" s="77">
        <f t="shared" si="1"/>
        <v>0.00738559341840789</v>
      </c>
      <c r="H16" s="78">
        <f t="shared" si="2"/>
        <v>5539195</v>
      </c>
      <c r="I16" s="78">
        <f t="shared" si="3"/>
        <v>18</v>
      </c>
    </row>
    <row r="17" spans="1:9" ht="17.25" customHeight="1">
      <c r="A17" s="74">
        <v>16</v>
      </c>
      <c r="B17" s="75" t="s">
        <v>178</v>
      </c>
      <c r="C17" s="75">
        <v>176</v>
      </c>
      <c r="D17" s="88">
        <v>219</v>
      </c>
      <c r="E17" s="89">
        <v>107</v>
      </c>
      <c r="F17" s="76">
        <f t="shared" si="0"/>
        <v>167.33333333333334</v>
      </c>
      <c r="G17" s="77">
        <f t="shared" si="1"/>
        <v>0.023465619595194692</v>
      </c>
      <c r="H17" s="78">
        <f t="shared" si="2"/>
        <v>17599215</v>
      </c>
      <c r="I17" s="78">
        <f t="shared" si="3"/>
        <v>59</v>
      </c>
    </row>
    <row r="18" spans="1:9" ht="17.25" customHeight="1">
      <c r="A18" s="74">
        <v>17</v>
      </c>
      <c r="B18" s="75" t="s">
        <v>179</v>
      </c>
      <c r="C18" s="75">
        <v>29</v>
      </c>
      <c r="D18" s="88">
        <v>46</v>
      </c>
      <c r="E18" s="89">
        <v>9</v>
      </c>
      <c r="F18" s="76">
        <f t="shared" si="0"/>
        <v>28</v>
      </c>
      <c r="G18" s="77">
        <f t="shared" si="1"/>
        <v>0.003926518019913056</v>
      </c>
      <c r="H18" s="78">
        <f t="shared" si="2"/>
        <v>2944889</v>
      </c>
      <c r="I18" s="78">
        <f t="shared" si="3"/>
        <v>10</v>
      </c>
    </row>
    <row r="19" spans="1:9" ht="17.25" customHeight="1">
      <c r="A19" s="74">
        <v>18</v>
      </c>
      <c r="B19" s="79" t="s">
        <v>180</v>
      </c>
      <c r="C19" s="79">
        <v>76</v>
      </c>
      <c r="D19" s="88">
        <v>67</v>
      </c>
      <c r="E19" s="89">
        <v>63</v>
      </c>
      <c r="F19" s="76">
        <f t="shared" si="0"/>
        <v>68.66666666666667</v>
      </c>
      <c r="G19" s="77">
        <f t="shared" si="1"/>
        <v>0.009629318001215352</v>
      </c>
      <c r="H19" s="78">
        <f t="shared" si="2"/>
        <v>7221989</v>
      </c>
      <c r="I19" s="78">
        <f t="shared" si="3"/>
        <v>24</v>
      </c>
    </row>
    <row r="20" spans="1:9" ht="17.25" customHeight="1">
      <c r="A20" s="74">
        <v>19</v>
      </c>
      <c r="B20" s="75" t="s">
        <v>181</v>
      </c>
      <c r="C20" s="75">
        <v>100</v>
      </c>
      <c r="D20" s="88">
        <v>185</v>
      </c>
      <c r="E20" s="89">
        <v>58</v>
      </c>
      <c r="F20" s="76">
        <f t="shared" si="0"/>
        <v>114.33333333333333</v>
      </c>
      <c r="G20" s="77">
        <f t="shared" si="1"/>
        <v>0.016033281914644978</v>
      </c>
      <c r="H20" s="78">
        <f t="shared" si="2"/>
        <v>12024961</v>
      </c>
      <c r="I20" s="78">
        <f t="shared" si="3"/>
        <v>40</v>
      </c>
    </row>
    <row r="21" spans="1:9" ht="17.25" customHeight="1">
      <c r="A21" s="74">
        <v>20</v>
      </c>
      <c r="B21" s="75" t="s">
        <v>202</v>
      </c>
      <c r="C21" s="75">
        <v>1301</v>
      </c>
      <c r="D21" s="92">
        <v>2990</v>
      </c>
      <c r="E21" s="89">
        <v>55</v>
      </c>
      <c r="F21" s="76">
        <f t="shared" si="0"/>
        <v>1448.6666666666667</v>
      </c>
      <c r="G21" s="77">
        <f t="shared" si="1"/>
        <v>0.2031505632683588</v>
      </c>
      <c r="H21" s="78">
        <f>+ROUND($H$1*G21,0)</f>
        <v>152362922</v>
      </c>
      <c r="I21" s="78">
        <f t="shared" si="3"/>
        <v>508</v>
      </c>
    </row>
    <row r="22" spans="1:9" ht="20.25" customHeight="1">
      <c r="A22" s="717" t="s">
        <v>188</v>
      </c>
      <c r="B22" s="718"/>
      <c r="C22" s="80">
        <f>SUM(C2:C21)</f>
        <v>7595</v>
      </c>
      <c r="D22" s="80">
        <f aca="true" t="shared" si="4" ref="D22:E22">SUM(D2:D21)</f>
        <v>10286</v>
      </c>
      <c r="E22" s="80">
        <f t="shared" si="4"/>
        <v>3512</v>
      </c>
      <c r="F22" s="82">
        <f>SUM(F2:F21)</f>
        <v>7131</v>
      </c>
      <c r="G22" s="83">
        <f>SUM(G2:G21)</f>
        <v>1.0000000000000002</v>
      </c>
      <c r="H22" s="84">
        <f>SUM(H2:H21)</f>
        <v>750000000</v>
      </c>
      <c r="I22" s="84">
        <f>SUM(I2:I21)</f>
        <v>2500</v>
      </c>
    </row>
  </sheetData>
  <mergeCells count="1">
    <mergeCell ref="A22:B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005A-755E-44C2-A1ED-50829C312AF2}">
  <dimension ref="A1:AZ1708"/>
  <sheetViews>
    <sheetView zoomScale="71" zoomScaleNormal="71" workbookViewId="0" topLeftCell="A1">
      <selection activeCell="C152" sqref="C152"/>
    </sheetView>
  </sheetViews>
  <sheetFormatPr defaultColWidth="11.421875" defaultRowHeight="15"/>
  <cols>
    <col min="1" max="1" width="11.421875" style="270" customWidth="1"/>
    <col min="2" max="2" width="25.57421875" style="270" customWidth="1"/>
    <col min="3" max="3" width="29.8515625" style="270" customWidth="1"/>
    <col min="4" max="4" width="15.00390625" style="270" customWidth="1"/>
    <col min="5" max="5" width="20.57421875" style="311" customWidth="1"/>
    <col min="6" max="12" width="11.421875" style="311" hidden="1" customWidth="1"/>
    <col min="13" max="15" width="18.7109375" style="311" customWidth="1"/>
    <col min="16" max="18" width="11.421875" style="311" hidden="1" customWidth="1"/>
    <col min="19" max="19" width="14.140625" style="311" customWidth="1"/>
    <col min="20" max="25" width="14.140625" style="311" hidden="1" customWidth="1"/>
    <col min="26" max="28" width="18.7109375" style="311" customWidth="1"/>
    <col min="29" max="31" width="11.421875" style="311" customWidth="1"/>
    <col min="32" max="32" width="18.7109375" style="270" customWidth="1"/>
    <col min="33" max="36" width="31.28125" style="270" customWidth="1"/>
    <col min="37" max="37" width="38.8515625" style="270" customWidth="1"/>
    <col min="38" max="38" width="14.00390625" style="270" customWidth="1"/>
    <col min="39" max="39" width="33.421875" style="270" customWidth="1"/>
    <col min="40" max="40" width="17.00390625" style="270" customWidth="1"/>
    <col min="41" max="42" width="12.140625" style="270" customWidth="1"/>
    <col min="43" max="44" width="11.421875" style="270" customWidth="1"/>
    <col min="45" max="45" width="13.421875" style="270" customWidth="1"/>
    <col min="46" max="46" width="13.00390625" style="270" customWidth="1"/>
    <col min="47" max="47" width="17.57421875" style="270" customWidth="1"/>
    <col min="48" max="49" width="12.8515625" style="270" customWidth="1"/>
    <col min="50" max="50" width="17.140625" style="270" customWidth="1"/>
    <col min="51" max="51" width="17.7109375" style="270" customWidth="1"/>
    <col min="52" max="16384" width="11.421875" style="270" customWidth="1"/>
  </cols>
  <sheetData>
    <row r="1" spans="1:51" ht="33.75" customHeight="1">
      <c r="A1" s="526"/>
      <c r="B1" s="527"/>
      <c r="C1" s="527"/>
      <c r="D1" s="527"/>
      <c r="E1" s="806" t="s">
        <v>60</v>
      </c>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c r="AQ1" s="807"/>
      <c r="AR1" s="807"/>
      <c r="AS1" s="807"/>
      <c r="AT1" s="807"/>
      <c r="AU1" s="807"/>
      <c r="AV1" s="807"/>
      <c r="AW1" s="807"/>
      <c r="AX1" s="807"/>
      <c r="AY1" s="808"/>
    </row>
    <row r="2" spans="1:51" ht="44.25" customHeight="1" thickBot="1">
      <c r="A2" s="528"/>
      <c r="B2" s="529"/>
      <c r="C2" s="529"/>
      <c r="D2" s="529"/>
      <c r="E2" s="809" t="s">
        <v>203</v>
      </c>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1"/>
    </row>
    <row r="3" spans="1:51" ht="20.25" customHeight="1" thickBot="1">
      <c r="A3" s="528"/>
      <c r="B3" s="529"/>
      <c r="C3" s="529"/>
      <c r="D3" s="529"/>
      <c r="E3" s="812" t="s">
        <v>61</v>
      </c>
      <c r="F3" s="813"/>
      <c r="G3" s="813"/>
      <c r="H3" s="813"/>
      <c r="I3" s="813"/>
      <c r="J3" s="813"/>
      <c r="K3" s="813"/>
      <c r="L3" s="813"/>
      <c r="M3" s="813"/>
      <c r="N3" s="813"/>
      <c r="O3" s="813"/>
      <c r="P3" s="813"/>
      <c r="Q3" s="813"/>
      <c r="R3" s="813"/>
      <c r="S3" s="813"/>
      <c r="T3" s="813"/>
      <c r="U3" s="813"/>
      <c r="V3" s="813"/>
      <c r="W3" s="813"/>
      <c r="X3" s="813"/>
      <c r="Y3" s="813"/>
      <c r="Z3" s="813"/>
      <c r="AA3" s="813"/>
      <c r="AB3" s="813"/>
      <c r="AC3" s="813"/>
      <c r="AD3" s="814"/>
      <c r="AE3" s="535" t="s">
        <v>143</v>
      </c>
      <c r="AF3" s="536"/>
      <c r="AG3" s="536"/>
      <c r="AH3" s="536"/>
      <c r="AI3" s="536"/>
      <c r="AJ3" s="536"/>
      <c r="AK3" s="536"/>
      <c r="AL3" s="536"/>
      <c r="AM3" s="536"/>
      <c r="AN3" s="536"/>
      <c r="AO3" s="536"/>
      <c r="AP3" s="536"/>
      <c r="AQ3" s="536"/>
      <c r="AR3" s="536"/>
      <c r="AS3" s="536"/>
      <c r="AT3" s="536"/>
      <c r="AU3" s="536"/>
      <c r="AV3" s="536"/>
      <c r="AW3" s="536"/>
      <c r="AX3" s="536"/>
      <c r="AY3" s="537"/>
    </row>
    <row r="4" spans="1:51" ht="26.25" customHeight="1" thickBot="1">
      <c r="A4" s="538" t="s">
        <v>0</v>
      </c>
      <c r="B4" s="539"/>
      <c r="C4" s="539"/>
      <c r="D4" s="540"/>
      <c r="E4" s="541" t="s">
        <v>147</v>
      </c>
      <c r="F4" s="541"/>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815"/>
      <c r="AX4" s="815"/>
      <c r="AY4" s="543"/>
    </row>
    <row r="5" spans="1:51" ht="26.25" customHeight="1" thickBot="1">
      <c r="A5" s="555" t="s">
        <v>2</v>
      </c>
      <c r="B5" s="556"/>
      <c r="C5" s="556"/>
      <c r="D5" s="557"/>
      <c r="E5" s="558" t="s">
        <v>190</v>
      </c>
      <c r="F5" s="558"/>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800"/>
      <c r="AX5" s="800"/>
      <c r="AY5" s="560"/>
    </row>
    <row r="6" spans="1:51" ht="26.25" customHeight="1" thickBot="1">
      <c r="A6" s="561" t="s">
        <v>205</v>
      </c>
      <c r="B6" s="562"/>
      <c r="C6" s="562"/>
      <c r="D6" s="563"/>
      <c r="E6" s="801" t="s">
        <v>317</v>
      </c>
      <c r="F6" s="801"/>
      <c r="G6" s="801"/>
      <c r="H6" s="801"/>
      <c r="I6" s="801"/>
      <c r="J6" s="801"/>
      <c r="K6" s="801"/>
      <c r="L6" s="801"/>
      <c r="M6" s="801"/>
      <c r="N6" s="801"/>
      <c r="O6" s="801"/>
      <c r="P6" s="801"/>
      <c r="Q6" s="801"/>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2"/>
      <c r="AY6" s="803"/>
    </row>
    <row r="7" spans="1:51" ht="22.5" customHeight="1" thickBot="1">
      <c r="A7" s="567"/>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9"/>
    </row>
    <row r="8" spans="1:52" ht="46.5" customHeight="1">
      <c r="A8" s="547" t="s">
        <v>207</v>
      </c>
      <c r="B8" s="548" t="s">
        <v>208</v>
      </c>
      <c r="C8" s="572" t="s">
        <v>209</v>
      </c>
      <c r="D8" s="574" t="s">
        <v>210</v>
      </c>
      <c r="E8" s="804" t="s">
        <v>211</v>
      </c>
      <c r="F8" s="287"/>
      <c r="G8" s="798" t="s">
        <v>212</v>
      </c>
      <c r="H8" s="798"/>
      <c r="I8" s="798"/>
      <c r="J8" s="798"/>
      <c r="K8" s="798"/>
      <c r="L8" s="798"/>
      <c r="M8" s="798"/>
      <c r="N8" s="798"/>
      <c r="O8" s="798"/>
      <c r="P8" s="798"/>
      <c r="Q8" s="798"/>
      <c r="R8" s="798"/>
      <c r="S8" s="799"/>
      <c r="T8" s="546" t="s">
        <v>213</v>
      </c>
      <c r="U8" s="544"/>
      <c r="V8" s="544"/>
      <c r="W8" s="544"/>
      <c r="X8" s="544"/>
      <c r="Y8" s="544"/>
      <c r="Z8" s="544"/>
      <c r="AA8" s="544"/>
      <c r="AB8" s="544"/>
      <c r="AC8" s="544"/>
      <c r="AD8" s="544"/>
      <c r="AE8" s="544"/>
      <c r="AF8" s="545"/>
      <c r="AG8" s="547" t="s">
        <v>214</v>
      </c>
      <c r="AH8" s="548"/>
      <c r="AI8" s="548"/>
      <c r="AJ8" s="548"/>
      <c r="AK8" s="548"/>
      <c r="AL8" s="549" t="s">
        <v>215</v>
      </c>
      <c r="AM8" s="550"/>
      <c r="AN8" s="551" t="s">
        <v>216</v>
      </c>
      <c r="AO8" s="544"/>
      <c r="AP8" s="544"/>
      <c r="AQ8" s="544"/>
      <c r="AR8" s="544"/>
      <c r="AS8" s="544"/>
      <c r="AT8" s="544"/>
      <c r="AU8" s="544"/>
      <c r="AV8" s="544"/>
      <c r="AW8" s="338"/>
      <c r="AX8" s="338"/>
      <c r="AY8" s="553" t="s">
        <v>217</v>
      </c>
      <c r="AZ8" s="94"/>
    </row>
    <row r="9" spans="1:51" ht="70.5" customHeight="1">
      <c r="A9" s="570"/>
      <c r="B9" s="571"/>
      <c r="C9" s="573"/>
      <c r="D9" s="575"/>
      <c r="E9" s="805"/>
      <c r="F9" s="288" t="s">
        <v>55</v>
      </c>
      <c r="G9" s="289" t="s">
        <v>9</v>
      </c>
      <c r="H9" s="289" t="s">
        <v>10</v>
      </c>
      <c r="I9" s="289" t="s">
        <v>11</v>
      </c>
      <c r="J9" s="289" t="s">
        <v>12</v>
      </c>
      <c r="K9" s="289" t="s">
        <v>13</v>
      </c>
      <c r="L9" s="289" t="s">
        <v>14</v>
      </c>
      <c r="M9" s="289" t="s">
        <v>15</v>
      </c>
      <c r="N9" s="289" t="s">
        <v>16</v>
      </c>
      <c r="O9" s="289" t="s">
        <v>17</v>
      </c>
      <c r="P9" s="289" t="s">
        <v>18</v>
      </c>
      <c r="Q9" s="289" t="s">
        <v>19</v>
      </c>
      <c r="R9" s="289" t="s">
        <v>20</v>
      </c>
      <c r="S9" s="290" t="s">
        <v>218</v>
      </c>
      <c r="T9" s="289" t="s">
        <v>9</v>
      </c>
      <c r="U9" s="289" t="s">
        <v>10</v>
      </c>
      <c r="V9" s="289" t="s">
        <v>11</v>
      </c>
      <c r="W9" s="289" t="s">
        <v>12</v>
      </c>
      <c r="X9" s="289" t="s">
        <v>13</v>
      </c>
      <c r="Y9" s="289" t="s">
        <v>14</v>
      </c>
      <c r="Z9" s="289" t="s">
        <v>15</v>
      </c>
      <c r="AA9" s="289" t="s">
        <v>16</v>
      </c>
      <c r="AB9" s="289" t="s">
        <v>17</v>
      </c>
      <c r="AC9" s="289" t="s">
        <v>18</v>
      </c>
      <c r="AD9" s="289" t="s">
        <v>19</v>
      </c>
      <c r="AE9" s="342" t="s">
        <v>20</v>
      </c>
      <c r="AF9" s="340" t="s">
        <v>219</v>
      </c>
      <c r="AG9" s="339" t="s">
        <v>220</v>
      </c>
      <c r="AH9" s="340" t="s">
        <v>221</v>
      </c>
      <c r="AI9" s="340" t="s">
        <v>222</v>
      </c>
      <c r="AJ9" s="340" t="s">
        <v>223</v>
      </c>
      <c r="AK9" s="340" t="s">
        <v>284</v>
      </c>
      <c r="AL9" s="340" t="s">
        <v>225</v>
      </c>
      <c r="AM9" s="340" t="s">
        <v>226</v>
      </c>
      <c r="AN9" s="340" t="s">
        <v>274</v>
      </c>
      <c r="AO9" s="340" t="s">
        <v>275</v>
      </c>
      <c r="AP9" s="340" t="s">
        <v>276</v>
      </c>
      <c r="AQ9" s="340" t="s">
        <v>277</v>
      </c>
      <c r="AR9" s="340" t="s">
        <v>285</v>
      </c>
      <c r="AS9" s="340" t="s">
        <v>279</v>
      </c>
      <c r="AT9" s="340" t="s">
        <v>278</v>
      </c>
      <c r="AU9" s="340" t="s">
        <v>280</v>
      </c>
      <c r="AV9" s="340" t="s">
        <v>281</v>
      </c>
      <c r="AW9" s="340" t="s">
        <v>282</v>
      </c>
      <c r="AX9" s="341" t="s">
        <v>283</v>
      </c>
      <c r="AY9" s="554"/>
    </row>
    <row r="10" spans="1:51" ht="22.5" customHeight="1">
      <c r="A10" s="521">
        <v>1</v>
      </c>
      <c r="B10" s="471" t="s">
        <v>193</v>
      </c>
      <c r="C10" s="485" t="s">
        <v>163</v>
      </c>
      <c r="D10" s="100" t="s">
        <v>83</v>
      </c>
      <c r="E10" s="101">
        <v>127</v>
      </c>
      <c r="F10" s="101"/>
      <c r="G10" s="101"/>
      <c r="H10" s="101"/>
      <c r="I10" s="101"/>
      <c r="J10" s="101"/>
      <c r="K10" s="101"/>
      <c r="L10" s="101"/>
      <c r="M10" s="101">
        <v>127</v>
      </c>
      <c r="N10" s="101">
        <v>127</v>
      </c>
      <c r="O10" s="101">
        <v>127</v>
      </c>
      <c r="P10" s="101"/>
      <c r="Q10" s="101"/>
      <c r="R10" s="102"/>
      <c r="S10" s="291"/>
      <c r="T10" s="292"/>
      <c r="U10" s="293"/>
      <c r="V10" s="293"/>
      <c r="W10" s="293"/>
      <c r="X10" s="293"/>
      <c r="Y10" s="293"/>
      <c r="Z10" s="294">
        <v>19</v>
      </c>
      <c r="AA10" s="294">
        <v>39</v>
      </c>
      <c r="AB10" s="294">
        <v>56</v>
      </c>
      <c r="AC10" s="106"/>
      <c r="AD10" s="295"/>
      <c r="AE10" s="293"/>
      <c r="AF10" s="787"/>
      <c r="AG10" s="475" t="s">
        <v>163</v>
      </c>
      <c r="AH10" s="471" t="s">
        <v>331</v>
      </c>
      <c r="AI10" s="471" t="s">
        <v>234</v>
      </c>
      <c r="AJ10" s="751" t="s">
        <v>320</v>
      </c>
      <c r="AK10" s="471" t="str">
        <f>+AG10</f>
        <v>1-USAQUEN</v>
      </c>
      <c r="AL10" s="471" t="s">
        <v>234</v>
      </c>
      <c r="AM10" s="780" t="s">
        <v>261</v>
      </c>
      <c r="AN10" s="791">
        <v>556759.1921323256</v>
      </c>
      <c r="AO10" s="791">
        <v>255912.19861181205</v>
      </c>
      <c r="AP10" s="795">
        <v>300846.9935205136</v>
      </c>
      <c r="AQ10" s="471" t="s">
        <v>234</v>
      </c>
      <c r="AR10" s="471" t="s">
        <v>235</v>
      </c>
      <c r="AS10" s="790">
        <f>+AN10</f>
        <v>556759.1921323256</v>
      </c>
      <c r="AT10" s="471" t="s">
        <v>235</v>
      </c>
      <c r="AU10" s="790">
        <f>+AS10</f>
        <v>556759.1921323256</v>
      </c>
      <c r="AV10" s="471" t="s">
        <v>236</v>
      </c>
      <c r="AW10" s="791">
        <f>+AP10+AO10</f>
        <v>556759.1921323256</v>
      </c>
      <c r="AX10" s="790">
        <f>+AW10</f>
        <v>556759.1921323256</v>
      </c>
      <c r="AY10" s="780"/>
    </row>
    <row r="11" spans="1:51" ht="22.5" customHeight="1">
      <c r="A11" s="522"/>
      <c r="B11" s="472"/>
      <c r="C11" s="485"/>
      <c r="D11" s="108" t="s">
        <v>6</v>
      </c>
      <c r="E11" s="101">
        <v>38213434</v>
      </c>
      <c r="F11" s="101"/>
      <c r="G11" s="101"/>
      <c r="H11" s="101"/>
      <c r="I11" s="101"/>
      <c r="J11" s="101"/>
      <c r="K11" s="101"/>
      <c r="L11" s="101"/>
      <c r="M11" s="101">
        <v>38213434</v>
      </c>
      <c r="N11" s="101">
        <v>38213434</v>
      </c>
      <c r="O11" s="101">
        <v>38213434</v>
      </c>
      <c r="P11" s="101"/>
      <c r="Q11" s="101"/>
      <c r="R11" s="101"/>
      <c r="S11" s="296"/>
      <c r="T11" s="297"/>
      <c r="U11" s="298"/>
      <c r="V11" s="298"/>
      <c r="W11" s="298"/>
      <c r="X11" s="298"/>
      <c r="Y11" s="298"/>
      <c r="Z11" s="294">
        <v>17517769</v>
      </c>
      <c r="AA11" s="294">
        <v>28300800</v>
      </c>
      <c r="AB11" s="294">
        <v>28441918</v>
      </c>
      <c r="AC11" s="101"/>
      <c r="AD11" s="101"/>
      <c r="AE11" s="298"/>
      <c r="AF11" s="788"/>
      <c r="AG11" s="476"/>
      <c r="AH11" s="472"/>
      <c r="AI11" s="472"/>
      <c r="AJ11" s="752"/>
      <c r="AK11" s="472"/>
      <c r="AL11" s="472"/>
      <c r="AM11" s="781"/>
      <c r="AN11" s="792"/>
      <c r="AO11" s="792"/>
      <c r="AP11" s="796"/>
      <c r="AQ11" s="472"/>
      <c r="AR11" s="472"/>
      <c r="AS11" s="472"/>
      <c r="AT11" s="472"/>
      <c r="AU11" s="472"/>
      <c r="AV11" s="472"/>
      <c r="AW11" s="792"/>
      <c r="AX11" s="472"/>
      <c r="AY11" s="781"/>
    </row>
    <row r="12" spans="1:51" ht="22.5" customHeight="1">
      <c r="A12" s="522"/>
      <c r="B12" s="472"/>
      <c r="C12" s="485"/>
      <c r="D12" s="100" t="s">
        <v>84</v>
      </c>
      <c r="E12" s="101">
        <v>0</v>
      </c>
      <c r="F12" s="106"/>
      <c r="G12" s="106"/>
      <c r="H12" s="106"/>
      <c r="I12" s="106"/>
      <c r="J12" s="106"/>
      <c r="K12" s="106"/>
      <c r="L12" s="106"/>
      <c r="M12" s="101">
        <v>0</v>
      </c>
      <c r="N12" s="101">
        <v>0</v>
      </c>
      <c r="O12" s="101">
        <v>0</v>
      </c>
      <c r="P12" s="106"/>
      <c r="Q12" s="106"/>
      <c r="R12" s="106"/>
      <c r="S12" s="299"/>
      <c r="T12" s="300"/>
      <c r="U12" s="301"/>
      <c r="V12" s="301"/>
      <c r="W12" s="301"/>
      <c r="X12" s="301"/>
      <c r="Y12" s="301"/>
      <c r="Z12" s="301">
        <v>0</v>
      </c>
      <c r="AA12" s="301">
        <v>0</v>
      </c>
      <c r="AB12" s="301">
        <v>0</v>
      </c>
      <c r="AC12" s="106"/>
      <c r="AD12" s="101"/>
      <c r="AE12" s="301"/>
      <c r="AF12" s="788"/>
      <c r="AG12" s="476"/>
      <c r="AH12" s="472"/>
      <c r="AI12" s="472"/>
      <c r="AJ12" s="752"/>
      <c r="AK12" s="472"/>
      <c r="AL12" s="472"/>
      <c r="AM12" s="781"/>
      <c r="AN12" s="792"/>
      <c r="AO12" s="792"/>
      <c r="AP12" s="796"/>
      <c r="AQ12" s="472"/>
      <c r="AR12" s="472"/>
      <c r="AS12" s="472"/>
      <c r="AT12" s="472"/>
      <c r="AU12" s="472"/>
      <c r="AV12" s="472"/>
      <c r="AW12" s="792"/>
      <c r="AX12" s="472"/>
      <c r="AY12" s="781"/>
    </row>
    <row r="13" spans="1:51" ht="22.5" customHeight="1">
      <c r="A13" s="522"/>
      <c r="B13" s="472"/>
      <c r="C13" s="485"/>
      <c r="D13" s="108" t="s">
        <v>7</v>
      </c>
      <c r="E13" s="101">
        <v>0</v>
      </c>
      <c r="F13" s="106"/>
      <c r="G13" s="106"/>
      <c r="H13" s="106"/>
      <c r="I13" s="106"/>
      <c r="J13" s="106"/>
      <c r="K13" s="106"/>
      <c r="L13" s="106"/>
      <c r="M13" s="101">
        <v>0</v>
      </c>
      <c r="N13" s="101">
        <v>0</v>
      </c>
      <c r="O13" s="101">
        <v>0</v>
      </c>
      <c r="P13" s="106"/>
      <c r="Q13" s="106"/>
      <c r="R13" s="106"/>
      <c r="S13" s="299"/>
      <c r="T13" s="300"/>
      <c r="U13" s="301"/>
      <c r="V13" s="301"/>
      <c r="W13" s="301"/>
      <c r="X13" s="301"/>
      <c r="Y13" s="301"/>
      <c r="Z13" s="301">
        <v>0</v>
      </c>
      <c r="AA13" s="301">
        <v>0</v>
      </c>
      <c r="AB13" s="301">
        <v>0</v>
      </c>
      <c r="AC13" s="106"/>
      <c r="AD13" s="101"/>
      <c r="AE13" s="301"/>
      <c r="AF13" s="788"/>
      <c r="AG13" s="476"/>
      <c r="AH13" s="472"/>
      <c r="AI13" s="472"/>
      <c r="AJ13" s="752"/>
      <c r="AK13" s="472"/>
      <c r="AL13" s="472"/>
      <c r="AM13" s="781"/>
      <c r="AN13" s="792"/>
      <c r="AO13" s="792"/>
      <c r="AP13" s="796"/>
      <c r="AQ13" s="472"/>
      <c r="AR13" s="472"/>
      <c r="AS13" s="472"/>
      <c r="AT13" s="472"/>
      <c r="AU13" s="472"/>
      <c r="AV13" s="472"/>
      <c r="AW13" s="792"/>
      <c r="AX13" s="472"/>
      <c r="AY13" s="781"/>
    </row>
    <row r="14" spans="1:51" ht="22.5" customHeight="1">
      <c r="A14" s="522"/>
      <c r="B14" s="472"/>
      <c r="C14" s="485"/>
      <c r="D14" s="100" t="s">
        <v>85</v>
      </c>
      <c r="E14" s="115">
        <v>127</v>
      </c>
      <c r="F14" s="116"/>
      <c r="G14" s="116"/>
      <c r="H14" s="116"/>
      <c r="I14" s="116"/>
      <c r="J14" s="116"/>
      <c r="K14" s="116"/>
      <c r="L14" s="116"/>
      <c r="M14" s="115">
        <v>127</v>
      </c>
      <c r="N14" s="115">
        <v>127</v>
      </c>
      <c r="O14" s="115">
        <v>127</v>
      </c>
      <c r="P14" s="116"/>
      <c r="Q14" s="116"/>
      <c r="R14" s="116"/>
      <c r="S14" s="302"/>
      <c r="T14" s="303"/>
      <c r="U14" s="304"/>
      <c r="V14" s="304"/>
      <c r="W14" s="304"/>
      <c r="X14" s="304"/>
      <c r="Y14" s="304"/>
      <c r="Z14" s="115">
        <v>19</v>
      </c>
      <c r="AA14" s="115">
        <v>39</v>
      </c>
      <c r="AB14" s="115">
        <v>56</v>
      </c>
      <c r="AC14" s="116"/>
      <c r="AD14" s="120"/>
      <c r="AE14" s="304"/>
      <c r="AF14" s="788"/>
      <c r="AG14" s="476"/>
      <c r="AH14" s="472"/>
      <c r="AI14" s="472"/>
      <c r="AJ14" s="752"/>
      <c r="AK14" s="472"/>
      <c r="AL14" s="472"/>
      <c r="AM14" s="781"/>
      <c r="AN14" s="792"/>
      <c r="AO14" s="792"/>
      <c r="AP14" s="796"/>
      <c r="AQ14" s="472"/>
      <c r="AR14" s="472"/>
      <c r="AS14" s="472"/>
      <c r="AT14" s="472"/>
      <c r="AU14" s="472"/>
      <c r="AV14" s="472"/>
      <c r="AW14" s="792"/>
      <c r="AX14" s="472"/>
      <c r="AY14" s="781"/>
    </row>
    <row r="15" spans="1:51" ht="22.5" customHeight="1">
      <c r="A15" s="522"/>
      <c r="B15" s="472"/>
      <c r="C15" s="485"/>
      <c r="D15" s="108" t="s">
        <v>88</v>
      </c>
      <c r="E15" s="115">
        <v>38213434</v>
      </c>
      <c r="F15" s="116"/>
      <c r="G15" s="116"/>
      <c r="H15" s="116"/>
      <c r="I15" s="116"/>
      <c r="J15" s="116"/>
      <c r="K15" s="116"/>
      <c r="L15" s="116"/>
      <c r="M15" s="115">
        <v>38213434</v>
      </c>
      <c r="N15" s="115">
        <v>38213434</v>
      </c>
      <c r="O15" s="115">
        <v>38213434</v>
      </c>
      <c r="P15" s="116"/>
      <c r="Q15" s="116"/>
      <c r="R15" s="116"/>
      <c r="S15" s="302"/>
      <c r="T15" s="303"/>
      <c r="U15" s="304"/>
      <c r="V15" s="304"/>
      <c r="W15" s="304"/>
      <c r="X15" s="304"/>
      <c r="Y15" s="304"/>
      <c r="Z15" s="115">
        <v>17517769</v>
      </c>
      <c r="AA15" s="115">
        <v>29992696</v>
      </c>
      <c r="AB15" s="115">
        <v>28441918</v>
      </c>
      <c r="AC15" s="116"/>
      <c r="AD15" s="120"/>
      <c r="AE15" s="304"/>
      <c r="AF15" s="789"/>
      <c r="AG15" s="477"/>
      <c r="AH15" s="473"/>
      <c r="AI15" s="473"/>
      <c r="AJ15" s="753"/>
      <c r="AK15" s="473"/>
      <c r="AL15" s="473"/>
      <c r="AM15" s="782"/>
      <c r="AN15" s="793"/>
      <c r="AO15" s="793"/>
      <c r="AP15" s="797"/>
      <c r="AQ15" s="473"/>
      <c r="AR15" s="473"/>
      <c r="AS15" s="473"/>
      <c r="AT15" s="473"/>
      <c r="AU15" s="473"/>
      <c r="AV15" s="473"/>
      <c r="AW15" s="793"/>
      <c r="AX15" s="473"/>
      <c r="AY15" s="782"/>
    </row>
    <row r="16" spans="1:51" ht="18" customHeight="1">
      <c r="A16" s="522"/>
      <c r="B16" s="472"/>
      <c r="C16" s="485" t="s">
        <v>164</v>
      </c>
      <c r="D16" s="100" t="s">
        <v>83</v>
      </c>
      <c r="E16" s="101">
        <v>25</v>
      </c>
      <c r="F16" s="101"/>
      <c r="G16" s="101"/>
      <c r="H16" s="101"/>
      <c r="I16" s="101"/>
      <c r="J16" s="101"/>
      <c r="K16" s="101"/>
      <c r="L16" s="101"/>
      <c r="M16" s="101">
        <v>25</v>
      </c>
      <c r="N16" s="101">
        <v>25</v>
      </c>
      <c r="O16" s="101">
        <v>25</v>
      </c>
      <c r="P16" s="101"/>
      <c r="Q16" s="101"/>
      <c r="R16" s="102"/>
      <c r="S16" s="291"/>
      <c r="T16" s="292"/>
      <c r="U16" s="293"/>
      <c r="V16" s="293"/>
      <c r="W16" s="293"/>
      <c r="X16" s="293"/>
      <c r="Y16" s="293"/>
      <c r="Z16" s="294">
        <v>15</v>
      </c>
      <c r="AA16" s="294">
        <v>22</v>
      </c>
      <c r="AB16" s="294">
        <v>32</v>
      </c>
      <c r="AC16" s="106"/>
      <c r="AD16" s="295"/>
      <c r="AE16" s="293"/>
      <c r="AF16" s="787"/>
      <c r="AG16" s="475" t="s">
        <v>164</v>
      </c>
      <c r="AH16" s="471" t="s">
        <v>332</v>
      </c>
      <c r="AI16" s="471" t="s">
        <v>234</v>
      </c>
      <c r="AJ16" s="751" t="s">
        <v>320</v>
      </c>
      <c r="AK16" s="471" t="str">
        <f>+AG16</f>
        <v>2-CHAPINERO</v>
      </c>
      <c r="AL16" s="471" t="s">
        <v>234</v>
      </c>
      <c r="AM16" s="780" t="s">
        <v>261</v>
      </c>
      <c r="AN16" s="791">
        <v>161371.8005266284</v>
      </c>
      <c r="AO16" s="791">
        <v>76616.75439916739</v>
      </c>
      <c r="AP16" s="795">
        <v>84755.04612746098</v>
      </c>
      <c r="AQ16" s="471" t="s">
        <v>234</v>
      </c>
      <c r="AR16" s="471" t="s">
        <v>235</v>
      </c>
      <c r="AS16" s="790">
        <f>+AN16</f>
        <v>161371.8005266284</v>
      </c>
      <c r="AT16" s="471" t="s">
        <v>235</v>
      </c>
      <c r="AU16" s="790">
        <f>+AS16</f>
        <v>161371.8005266284</v>
      </c>
      <c r="AV16" s="471" t="s">
        <v>236</v>
      </c>
      <c r="AW16" s="791">
        <f>+AP16+AO16</f>
        <v>161371.8005266284</v>
      </c>
      <c r="AX16" s="790">
        <f>+AW16</f>
        <v>161371.8005266284</v>
      </c>
      <c r="AY16" s="780"/>
    </row>
    <row r="17" spans="1:51" ht="18" customHeight="1">
      <c r="A17" s="522"/>
      <c r="B17" s="472"/>
      <c r="C17" s="485"/>
      <c r="D17" s="108" t="s">
        <v>6</v>
      </c>
      <c r="E17" s="101">
        <v>7642687</v>
      </c>
      <c r="F17" s="101"/>
      <c r="G17" s="101"/>
      <c r="H17" s="101"/>
      <c r="I17" s="101"/>
      <c r="J17" s="101"/>
      <c r="K17" s="101"/>
      <c r="L17" s="101"/>
      <c r="M17" s="101">
        <v>7642687</v>
      </c>
      <c r="N17" s="101">
        <v>7642687</v>
      </c>
      <c r="O17" s="101">
        <v>7642687</v>
      </c>
      <c r="P17" s="101"/>
      <c r="Q17" s="101"/>
      <c r="R17" s="101"/>
      <c r="S17" s="296"/>
      <c r="T17" s="297"/>
      <c r="U17" s="298"/>
      <c r="V17" s="298"/>
      <c r="W17" s="298"/>
      <c r="X17" s="298"/>
      <c r="Y17" s="298"/>
      <c r="Z17" s="294">
        <v>13829818</v>
      </c>
      <c r="AA17" s="294">
        <v>16171886</v>
      </c>
      <c r="AB17" s="294">
        <v>16252525</v>
      </c>
      <c r="AC17" s="101"/>
      <c r="AD17" s="101"/>
      <c r="AE17" s="298"/>
      <c r="AF17" s="788"/>
      <c r="AG17" s="476"/>
      <c r="AH17" s="472"/>
      <c r="AI17" s="472"/>
      <c r="AJ17" s="752"/>
      <c r="AK17" s="472"/>
      <c r="AL17" s="472"/>
      <c r="AM17" s="781"/>
      <c r="AN17" s="792"/>
      <c r="AO17" s="792"/>
      <c r="AP17" s="796"/>
      <c r="AQ17" s="472"/>
      <c r="AR17" s="472"/>
      <c r="AS17" s="472"/>
      <c r="AT17" s="472"/>
      <c r="AU17" s="472"/>
      <c r="AV17" s="472"/>
      <c r="AW17" s="792"/>
      <c r="AX17" s="472"/>
      <c r="AY17" s="781"/>
    </row>
    <row r="18" spans="1:51" ht="18" customHeight="1">
      <c r="A18" s="522"/>
      <c r="B18" s="472"/>
      <c r="C18" s="485"/>
      <c r="D18" s="100" t="s">
        <v>84</v>
      </c>
      <c r="E18" s="101">
        <v>0</v>
      </c>
      <c r="F18" s="106"/>
      <c r="G18" s="106"/>
      <c r="H18" s="106"/>
      <c r="I18" s="106"/>
      <c r="J18" s="106"/>
      <c r="K18" s="106"/>
      <c r="L18" s="106"/>
      <c r="M18" s="101">
        <v>0</v>
      </c>
      <c r="N18" s="101">
        <v>0</v>
      </c>
      <c r="O18" s="101">
        <v>0</v>
      </c>
      <c r="P18" s="106"/>
      <c r="Q18" s="106"/>
      <c r="R18" s="106"/>
      <c r="S18" s="299"/>
      <c r="T18" s="300"/>
      <c r="U18" s="301"/>
      <c r="V18" s="301"/>
      <c r="W18" s="301"/>
      <c r="X18" s="301"/>
      <c r="Y18" s="301"/>
      <c r="Z18" s="301">
        <v>0</v>
      </c>
      <c r="AA18" s="301">
        <v>0</v>
      </c>
      <c r="AB18" s="301">
        <v>0</v>
      </c>
      <c r="AC18" s="106"/>
      <c r="AD18" s="101"/>
      <c r="AE18" s="301"/>
      <c r="AF18" s="788"/>
      <c r="AG18" s="476"/>
      <c r="AH18" s="472"/>
      <c r="AI18" s="472"/>
      <c r="AJ18" s="752"/>
      <c r="AK18" s="472"/>
      <c r="AL18" s="472"/>
      <c r="AM18" s="781"/>
      <c r="AN18" s="792"/>
      <c r="AO18" s="792"/>
      <c r="AP18" s="796"/>
      <c r="AQ18" s="472"/>
      <c r="AR18" s="472"/>
      <c r="AS18" s="472"/>
      <c r="AT18" s="472"/>
      <c r="AU18" s="472"/>
      <c r="AV18" s="472"/>
      <c r="AW18" s="792"/>
      <c r="AX18" s="472"/>
      <c r="AY18" s="781"/>
    </row>
    <row r="19" spans="1:51" ht="18" customHeight="1">
      <c r="A19" s="522"/>
      <c r="B19" s="472"/>
      <c r="C19" s="485"/>
      <c r="D19" s="108" t="s">
        <v>7</v>
      </c>
      <c r="E19" s="101">
        <v>0</v>
      </c>
      <c r="F19" s="106"/>
      <c r="G19" s="106"/>
      <c r="H19" s="106"/>
      <c r="I19" s="106"/>
      <c r="J19" s="106"/>
      <c r="K19" s="106"/>
      <c r="L19" s="106"/>
      <c r="M19" s="101">
        <v>0</v>
      </c>
      <c r="N19" s="101">
        <v>0</v>
      </c>
      <c r="O19" s="101">
        <v>0</v>
      </c>
      <c r="P19" s="106"/>
      <c r="Q19" s="106"/>
      <c r="R19" s="106"/>
      <c r="S19" s="299"/>
      <c r="T19" s="300"/>
      <c r="U19" s="301"/>
      <c r="V19" s="301"/>
      <c r="W19" s="301"/>
      <c r="X19" s="301"/>
      <c r="Y19" s="301"/>
      <c r="Z19" s="301">
        <v>0</v>
      </c>
      <c r="AA19" s="301">
        <v>0</v>
      </c>
      <c r="AB19" s="301">
        <v>0</v>
      </c>
      <c r="AC19" s="106"/>
      <c r="AD19" s="101"/>
      <c r="AE19" s="301"/>
      <c r="AF19" s="788"/>
      <c r="AG19" s="476"/>
      <c r="AH19" s="472"/>
      <c r="AI19" s="472"/>
      <c r="AJ19" s="752"/>
      <c r="AK19" s="472"/>
      <c r="AL19" s="472"/>
      <c r="AM19" s="781"/>
      <c r="AN19" s="792"/>
      <c r="AO19" s="792"/>
      <c r="AP19" s="796"/>
      <c r="AQ19" s="472"/>
      <c r="AR19" s="472"/>
      <c r="AS19" s="472"/>
      <c r="AT19" s="472"/>
      <c r="AU19" s="472"/>
      <c r="AV19" s="472"/>
      <c r="AW19" s="792"/>
      <c r="AX19" s="472"/>
      <c r="AY19" s="781"/>
    </row>
    <row r="20" spans="1:51" ht="18" customHeight="1">
      <c r="A20" s="522"/>
      <c r="B20" s="472"/>
      <c r="C20" s="485"/>
      <c r="D20" s="100" t="s">
        <v>85</v>
      </c>
      <c r="E20" s="115">
        <v>25</v>
      </c>
      <c r="F20" s="116"/>
      <c r="G20" s="116"/>
      <c r="H20" s="116"/>
      <c r="I20" s="116"/>
      <c r="J20" s="116"/>
      <c r="K20" s="116"/>
      <c r="L20" s="116"/>
      <c r="M20" s="115">
        <v>25</v>
      </c>
      <c r="N20" s="115">
        <v>25</v>
      </c>
      <c r="O20" s="115">
        <v>25</v>
      </c>
      <c r="P20" s="116"/>
      <c r="Q20" s="116"/>
      <c r="R20" s="116"/>
      <c r="S20" s="302"/>
      <c r="T20" s="303"/>
      <c r="U20" s="304"/>
      <c r="V20" s="304"/>
      <c r="W20" s="304"/>
      <c r="X20" s="304"/>
      <c r="Y20" s="304"/>
      <c r="Z20" s="115">
        <v>15</v>
      </c>
      <c r="AA20" s="115">
        <v>22</v>
      </c>
      <c r="AB20" s="115">
        <v>32</v>
      </c>
      <c r="AC20" s="116"/>
      <c r="AD20" s="120"/>
      <c r="AE20" s="304"/>
      <c r="AF20" s="788"/>
      <c r="AG20" s="476"/>
      <c r="AH20" s="472"/>
      <c r="AI20" s="472"/>
      <c r="AJ20" s="752"/>
      <c r="AK20" s="472"/>
      <c r="AL20" s="472"/>
      <c r="AM20" s="781"/>
      <c r="AN20" s="792"/>
      <c r="AO20" s="792"/>
      <c r="AP20" s="796"/>
      <c r="AQ20" s="472"/>
      <c r="AR20" s="472"/>
      <c r="AS20" s="472"/>
      <c r="AT20" s="472"/>
      <c r="AU20" s="472"/>
      <c r="AV20" s="472"/>
      <c r="AW20" s="792"/>
      <c r="AX20" s="472"/>
      <c r="AY20" s="781"/>
    </row>
    <row r="21" spans="1:51" ht="18" customHeight="1">
      <c r="A21" s="522"/>
      <c r="B21" s="472"/>
      <c r="C21" s="485"/>
      <c r="D21" s="108" t="s">
        <v>88</v>
      </c>
      <c r="E21" s="115">
        <v>7642687</v>
      </c>
      <c r="F21" s="116"/>
      <c r="G21" s="116"/>
      <c r="H21" s="116"/>
      <c r="I21" s="116"/>
      <c r="J21" s="116"/>
      <c r="K21" s="116"/>
      <c r="L21" s="116"/>
      <c r="M21" s="115">
        <v>7642687</v>
      </c>
      <c r="N21" s="115">
        <v>7642687</v>
      </c>
      <c r="O21" s="115">
        <v>7642687</v>
      </c>
      <c r="P21" s="116"/>
      <c r="Q21" s="116"/>
      <c r="R21" s="116"/>
      <c r="S21" s="302"/>
      <c r="T21" s="303"/>
      <c r="U21" s="304"/>
      <c r="V21" s="304"/>
      <c r="W21" s="304"/>
      <c r="X21" s="304"/>
      <c r="Y21" s="304"/>
      <c r="Z21" s="115">
        <v>13829818</v>
      </c>
      <c r="AA21" s="115">
        <v>16918957</v>
      </c>
      <c r="AB21" s="115">
        <v>16252525</v>
      </c>
      <c r="AC21" s="116"/>
      <c r="AD21" s="120"/>
      <c r="AE21" s="304"/>
      <c r="AF21" s="789"/>
      <c r="AG21" s="477"/>
      <c r="AH21" s="473"/>
      <c r="AI21" s="473"/>
      <c r="AJ21" s="753"/>
      <c r="AK21" s="473"/>
      <c r="AL21" s="473"/>
      <c r="AM21" s="782"/>
      <c r="AN21" s="793"/>
      <c r="AO21" s="793"/>
      <c r="AP21" s="797"/>
      <c r="AQ21" s="473"/>
      <c r="AR21" s="473"/>
      <c r="AS21" s="473"/>
      <c r="AT21" s="473"/>
      <c r="AU21" s="473"/>
      <c r="AV21" s="473"/>
      <c r="AW21" s="793"/>
      <c r="AX21" s="473"/>
      <c r="AY21" s="782"/>
    </row>
    <row r="22" spans="1:51" ht="18" customHeight="1">
      <c r="A22" s="522"/>
      <c r="B22" s="472"/>
      <c r="C22" s="485" t="s">
        <v>165</v>
      </c>
      <c r="D22" s="100" t="s">
        <v>83</v>
      </c>
      <c r="E22" s="101">
        <v>11</v>
      </c>
      <c r="F22" s="101"/>
      <c r="G22" s="101"/>
      <c r="H22" s="101"/>
      <c r="I22" s="101"/>
      <c r="J22" s="101"/>
      <c r="K22" s="101"/>
      <c r="L22" s="101"/>
      <c r="M22" s="101">
        <v>11</v>
      </c>
      <c r="N22" s="101">
        <v>11</v>
      </c>
      <c r="O22" s="101">
        <v>11</v>
      </c>
      <c r="P22" s="101"/>
      <c r="Q22" s="101"/>
      <c r="R22" s="102"/>
      <c r="S22" s="291"/>
      <c r="T22" s="292"/>
      <c r="U22" s="293"/>
      <c r="V22" s="293"/>
      <c r="W22" s="293"/>
      <c r="X22" s="293"/>
      <c r="Y22" s="293"/>
      <c r="Z22" s="294">
        <v>8</v>
      </c>
      <c r="AA22" s="294">
        <v>25</v>
      </c>
      <c r="AB22" s="294">
        <v>48</v>
      </c>
      <c r="AC22" s="106"/>
      <c r="AD22" s="295"/>
      <c r="AE22" s="293"/>
      <c r="AF22" s="787"/>
      <c r="AG22" s="475" t="s">
        <v>165</v>
      </c>
      <c r="AH22" s="471" t="s">
        <v>333</v>
      </c>
      <c r="AI22" s="471" t="s">
        <v>234</v>
      </c>
      <c r="AJ22" s="751" t="s">
        <v>320</v>
      </c>
      <c r="AK22" s="471" t="str">
        <f>+AG22</f>
        <v>3-SANTA FE</v>
      </c>
      <c r="AL22" s="471" t="s">
        <v>234</v>
      </c>
      <c r="AM22" s="780" t="s">
        <v>261</v>
      </c>
      <c r="AN22" s="791">
        <v>106560.2551279872</v>
      </c>
      <c r="AO22" s="794">
        <v>53075.894558632244</v>
      </c>
      <c r="AP22" s="795">
        <v>53484.360569354954</v>
      </c>
      <c r="AQ22" s="471" t="s">
        <v>234</v>
      </c>
      <c r="AR22" s="471" t="s">
        <v>235</v>
      </c>
      <c r="AS22" s="790">
        <f>+AN22</f>
        <v>106560.2551279872</v>
      </c>
      <c r="AT22" s="471" t="s">
        <v>235</v>
      </c>
      <c r="AU22" s="790">
        <f>+AS22</f>
        <v>106560.2551279872</v>
      </c>
      <c r="AV22" s="471" t="s">
        <v>236</v>
      </c>
      <c r="AW22" s="791">
        <f>+AP22+AO22</f>
        <v>106560.2551279872</v>
      </c>
      <c r="AX22" s="790">
        <f>+AW22</f>
        <v>106560.2551279872</v>
      </c>
      <c r="AY22" s="780"/>
    </row>
    <row r="23" spans="1:51" ht="18" customHeight="1">
      <c r="A23" s="522"/>
      <c r="B23" s="472"/>
      <c r="C23" s="485"/>
      <c r="D23" s="108" t="s">
        <v>6</v>
      </c>
      <c r="E23" s="101">
        <v>3155238</v>
      </c>
      <c r="F23" s="101"/>
      <c r="G23" s="101"/>
      <c r="H23" s="101"/>
      <c r="I23" s="101"/>
      <c r="J23" s="101"/>
      <c r="K23" s="101"/>
      <c r="L23" s="101"/>
      <c r="M23" s="101">
        <v>3155238</v>
      </c>
      <c r="N23" s="101">
        <v>3155238</v>
      </c>
      <c r="O23" s="101">
        <v>3155238</v>
      </c>
      <c r="P23" s="101"/>
      <c r="Q23" s="101"/>
      <c r="R23" s="101"/>
      <c r="S23" s="296"/>
      <c r="T23" s="297"/>
      <c r="U23" s="298"/>
      <c r="V23" s="298"/>
      <c r="W23" s="298"/>
      <c r="X23" s="298"/>
      <c r="Y23" s="298"/>
      <c r="Z23" s="294">
        <v>7375903</v>
      </c>
      <c r="AA23" s="294">
        <v>24257829</v>
      </c>
      <c r="AB23" s="294">
        <v>24378787</v>
      </c>
      <c r="AC23" s="101"/>
      <c r="AD23" s="101"/>
      <c r="AE23" s="298"/>
      <c r="AF23" s="788"/>
      <c r="AG23" s="476"/>
      <c r="AH23" s="472"/>
      <c r="AI23" s="472"/>
      <c r="AJ23" s="752"/>
      <c r="AK23" s="472"/>
      <c r="AL23" s="472"/>
      <c r="AM23" s="781"/>
      <c r="AN23" s="792"/>
      <c r="AO23" s="794"/>
      <c r="AP23" s="796"/>
      <c r="AQ23" s="472"/>
      <c r="AR23" s="472"/>
      <c r="AS23" s="472"/>
      <c r="AT23" s="472"/>
      <c r="AU23" s="472"/>
      <c r="AV23" s="472"/>
      <c r="AW23" s="792"/>
      <c r="AX23" s="472"/>
      <c r="AY23" s="781"/>
    </row>
    <row r="24" spans="1:51" ht="18" customHeight="1">
      <c r="A24" s="522"/>
      <c r="B24" s="472"/>
      <c r="C24" s="485"/>
      <c r="D24" s="100" t="s">
        <v>84</v>
      </c>
      <c r="E24" s="101">
        <v>0</v>
      </c>
      <c r="F24" s="106"/>
      <c r="G24" s="106"/>
      <c r="H24" s="106"/>
      <c r="I24" s="106"/>
      <c r="J24" s="106"/>
      <c r="K24" s="106"/>
      <c r="L24" s="106"/>
      <c r="M24" s="101">
        <v>0</v>
      </c>
      <c r="N24" s="101">
        <v>0</v>
      </c>
      <c r="O24" s="101">
        <v>0</v>
      </c>
      <c r="P24" s="106"/>
      <c r="Q24" s="106"/>
      <c r="R24" s="106"/>
      <c r="S24" s="299"/>
      <c r="T24" s="300"/>
      <c r="U24" s="301"/>
      <c r="V24" s="301"/>
      <c r="W24" s="301"/>
      <c r="X24" s="301"/>
      <c r="Y24" s="301"/>
      <c r="Z24" s="301">
        <v>0</v>
      </c>
      <c r="AA24" s="301">
        <v>0</v>
      </c>
      <c r="AB24" s="301">
        <v>0</v>
      </c>
      <c r="AC24" s="106"/>
      <c r="AD24" s="101"/>
      <c r="AE24" s="301"/>
      <c r="AF24" s="788"/>
      <c r="AG24" s="476"/>
      <c r="AH24" s="472"/>
      <c r="AI24" s="472"/>
      <c r="AJ24" s="752"/>
      <c r="AK24" s="472"/>
      <c r="AL24" s="472"/>
      <c r="AM24" s="781"/>
      <c r="AN24" s="792"/>
      <c r="AO24" s="794"/>
      <c r="AP24" s="796"/>
      <c r="AQ24" s="472"/>
      <c r="AR24" s="472"/>
      <c r="AS24" s="472"/>
      <c r="AT24" s="472"/>
      <c r="AU24" s="472"/>
      <c r="AV24" s="472"/>
      <c r="AW24" s="792"/>
      <c r="AX24" s="472"/>
      <c r="AY24" s="781"/>
    </row>
    <row r="25" spans="1:51" ht="18" customHeight="1">
      <c r="A25" s="522"/>
      <c r="B25" s="472"/>
      <c r="C25" s="485"/>
      <c r="D25" s="108" t="s">
        <v>7</v>
      </c>
      <c r="E25" s="101">
        <v>0</v>
      </c>
      <c r="F25" s="106"/>
      <c r="G25" s="106"/>
      <c r="H25" s="106"/>
      <c r="I25" s="106"/>
      <c r="J25" s="106"/>
      <c r="K25" s="106"/>
      <c r="L25" s="106"/>
      <c r="M25" s="101">
        <v>0</v>
      </c>
      <c r="N25" s="101">
        <v>0</v>
      </c>
      <c r="O25" s="101">
        <v>0</v>
      </c>
      <c r="P25" s="106"/>
      <c r="Q25" s="106"/>
      <c r="R25" s="106"/>
      <c r="S25" s="299"/>
      <c r="T25" s="300"/>
      <c r="U25" s="301"/>
      <c r="V25" s="301"/>
      <c r="W25" s="301"/>
      <c r="X25" s="301"/>
      <c r="Y25" s="301"/>
      <c r="Z25" s="301">
        <v>0</v>
      </c>
      <c r="AA25" s="301">
        <v>0</v>
      </c>
      <c r="AB25" s="301">
        <v>0</v>
      </c>
      <c r="AC25" s="106"/>
      <c r="AD25" s="101"/>
      <c r="AE25" s="301"/>
      <c r="AF25" s="788"/>
      <c r="AG25" s="476"/>
      <c r="AH25" s="472"/>
      <c r="AI25" s="472"/>
      <c r="AJ25" s="752"/>
      <c r="AK25" s="472"/>
      <c r="AL25" s="472"/>
      <c r="AM25" s="781"/>
      <c r="AN25" s="792"/>
      <c r="AO25" s="794"/>
      <c r="AP25" s="796"/>
      <c r="AQ25" s="472"/>
      <c r="AR25" s="472"/>
      <c r="AS25" s="472"/>
      <c r="AT25" s="472"/>
      <c r="AU25" s="472"/>
      <c r="AV25" s="472"/>
      <c r="AW25" s="792"/>
      <c r="AX25" s="472"/>
      <c r="AY25" s="781"/>
    </row>
    <row r="26" spans="1:51" ht="18" customHeight="1">
      <c r="A26" s="522"/>
      <c r="B26" s="472"/>
      <c r="C26" s="485"/>
      <c r="D26" s="100" t="s">
        <v>85</v>
      </c>
      <c r="E26" s="115">
        <v>11</v>
      </c>
      <c r="F26" s="116"/>
      <c r="G26" s="116"/>
      <c r="H26" s="116"/>
      <c r="I26" s="116"/>
      <c r="J26" s="116"/>
      <c r="K26" s="116"/>
      <c r="L26" s="116"/>
      <c r="M26" s="115">
        <v>11</v>
      </c>
      <c r="N26" s="115">
        <v>11</v>
      </c>
      <c r="O26" s="115">
        <v>11</v>
      </c>
      <c r="P26" s="116"/>
      <c r="Q26" s="116"/>
      <c r="R26" s="116"/>
      <c r="S26" s="302"/>
      <c r="T26" s="303"/>
      <c r="U26" s="304"/>
      <c r="V26" s="304"/>
      <c r="W26" s="304"/>
      <c r="X26" s="304"/>
      <c r="Y26" s="304"/>
      <c r="Z26" s="115">
        <v>8</v>
      </c>
      <c r="AA26" s="115">
        <v>25</v>
      </c>
      <c r="AB26" s="115">
        <v>48</v>
      </c>
      <c r="AC26" s="116"/>
      <c r="AD26" s="120"/>
      <c r="AE26" s="304"/>
      <c r="AF26" s="788"/>
      <c r="AG26" s="476"/>
      <c r="AH26" s="472"/>
      <c r="AI26" s="472"/>
      <c r="AJ26" s="752"/>
      <c r="AK26" s="472"/>
      <c r="AL26" s="472"/>
      <c r="AM26" s="781"/>
      <c r="AN26" s="792"/>
      <c r="AO26" s="794"/>
      <c r="AP26" s="796"/>
      <c r="AQ26" s="472"/>
      <c r="AR26" s="472"/>
      <c r="AS26" s="472"/>
      <c r="AT26" s="472"/>
      <c r="AU26" s="472"/>
      <c r="AV26" s="472"/>
      <c r="AW26" s="792"/>
      <c r="AX26" s="472"/>
      <c r="AY26" s="781"/>
    </row>
    <row r="27" spans="1:51" ht="18" customHeight="1">
      <c r="A27" s="522"/>
      <c r="B27" s="472"/>
      <c r="C27" s="485"/>
      <c r="D27" s="108" t="s">
        <v>88</v>
      </c>
      <c r="E27" s="115">
        <v>3155238</v>
      </c>
      <c r="F27" s="116"/>
      <c r="G27" s="116"/>
      <c r="H27" s="116"/>
      <c r="I27" s="116"/>
      <c r="J27" s="116"/>
      <c r="K27" s="116"/>
      <c r="L27" s="116"/>
      <c r="M27" s="115">
        <v>3155238</v>
      </c>
      <c r="N27" s="115">
        <v>3155238</v>
      </c>
      <c r="O27" s="115">
        <v>3155238</v>
      </c>
      <c r="P27" s="116"/>
      <c r="Q27" s="116"/>
      <c r="R27" s="116"/>
      <c r="S27" s="302"/>
      <c r="T27" s="303"/>
      <c r="U27" s="304"/>
      <c r="V27" s="304"/>
      <c r="W27" s="304"/>
      <c r="X27" s="304"/>
      <c r="Y27" s="304"/>
      <c r="Z27" s="115">
        <v>7375903</v>
      </c>
      <c r="AA27" s="115">
        <v>19226087</v>
      </c>
      <c r="AB27" s="115">
        <v>24378787</v>
      </c>
      <c r="AC27" s="116"/>
      <c r="AD27" s="120"/>
      <c r="AE27" s="304"/>
      <c r="AF27" s="789"/>
      <c r="AG27" s="477"/>
      <c r="AH27" s="473"/>
      <c r="AI27" s="473"/>
      <c r="AJ27" s="753"/>
      <c r="AK27" s="473"/>
      <c r="AL27" s="473"/>
      <c r="AM27" s="782"/>
      <c r="AN27" s="793"/>
      <c r="AO27" s="794"/>
      <c r="AP27" s="797"/>
      <c r="AQ27" s="473"/>
      <c r="AR27" s="473"/>
      <c r="AS27" s="473"/>
      <c r="AT27" s="473"/>
      <c r="AU27" s="473"/>
      <c r="AV27" s="473"/>
      <c r="AW27" s="793"/>
      <c r="AX27" s="473"/>
      <c r="AY27" s="782"/>
    </row>
    <row r="28" spans="1:51" ht="18" customHeight="1">
      <c r="A28" s="522"/>
      <c r="B28" s="472"/>
      <c r="C28" s="485" t="s">
        <v>166</v>
      </c>
      <c r="D28" s="100" t="s">
        <v>83</v>
      </c>
      <c r="E28" s="101">
        <v>33</v>
      </c>
      <c r="F28" s="101"/>
      <c r="G28" s="101"/>
      <c r="H28" s="101"/>
      <c r="I28" s="101"/>
      <c r="J28" s="101"/>
      <c r="K28" s="101"/>
      <c r="L28" s="101"/>
      <c r="M28" s="101">
        <v>33</v>
      </c>
      <c r="N28" s="101">
        <v>33</v>
      </c>
      <c r="O28" s="101">
        <v>33</v>
      </c>
      <c r="P28" s="101"/>
      <c r="Q28" s="101"/>
      <c r="R28" s="102"/>
      <c r="S28" s="291"/>
      <c r="T28" s="292"/>
      <c r="U28" s="293"/>
      <c r="V28" s="293"/>
      <c r="W28" s="293"/>
      <c r="X28" s="293"/>
      <c r="Y28" s="293"/>
      <c r="Z28" s="294">
        <v>8</v>
      </c>
      <c r="AA28" s="294">
        <v>16</v>
      </c>
      <c r="AB28" s="294">
        <v>26</v>
      </c>
      <c r="AC28" s="106"/>
      <c r="AD28" s="295"/>
      <c r="AE28" s="293"/>
      <c r="AF28" s="787"/>
      <c r="AG28" s="475" t="s">
        <v>166</v>
      </c>
      <c r="AH28" s="471" t="s">
        <v>334</v>
      </c>
      <c r="AI28" s="471" t="s">
        <v>234</v>
      </c>
      <c r="AJ28" s="751" t="s">
        <v>320</v>
      </c>
      <c r="AK28" s="471" t="str">
        <f>+AG28</f>
        <v>4-SAN CRISTOBAL</v>
      </c>
      <c r="AL28" s="471" t="s">
        <v>234</v>
      </c>
      <c r="AM28" s="780" t="s">
        <v>261</v>
      </c>
      <c r="AN28" s="791">
        <v>401944.11266012175</v>
      </c>
      <c r="AO28" s="794">
        <v>194318.4581474821</v>
      </c>
      <c r="AP28" s="795">
        <v>207625.65451263968</v>
      </c>
      <c r="AQ28" s="471" t="s">
        <v>234</v>
      </c>
      <c r="AR28" s="471" t="s">
        <v>235</v>
      </c>
      <c r="AS28" s="790">
        <f>+AN28</f>
        <v>401944.11266012175</v>
      </c>
      <c r="AT28" s="471" t="s">
        <v>235</v>
      </c>
      <c r="AU28" s="790">
        <f>+AS28</f>
        <v>401944.11266012175</v>
      </c>
      <c r="AV28" s="471" t="s">
        <v>236</v>
      </c>
      <c r="AW28" s="791">
        <f>+AP28+AO28</f>
        <v>401944.11266012175</v>
      </c>
      <c r="AX28" s="790">
        <f>+AW28</f>
        <v>401944.11266012175</v>
      </c>
      <c r="AY28" s="780"/>
    </row>
    <row r="29" spans="1:51" ht="18" customHeight="1">
      <c r="A29" s="522"/>
      <c r="B29" s="472"/>
      <c r="C29" s="485"/>
      <c r="D29" s="108" t="s">
        <v>6</v>
      </c>
      <c r="E29" s="101">
        <v>9991586</v>
      </c>
      <c r="F29" s="101"/>
      <c r="G29" s="101"/>
      <c r="H29" s="101"/>
      <c r="I29" s="101"/>
      <c r="J29" s="101"/>
      <c r="K29" s="101"/>
      <c r="L29" s="101"/>
      <c r="M29" s="101">
        <v>9991586</v>
      </c>
      <c r="N29" s="101">
        <v>9991586</v>
      </c>
      <c r="O29" s="101">
        <v>9991586</v>
      </c>
      <c r="P29" s="101"/>
      <c r="Q29" s="101"/>
      <c r="R29" s="101"/>
      <c r="S29" s="296"/>
      <c r="T29" s="297"/>
      <c r="U29" s="298"/>
      <c r="V29" s="298"/>
      <c r="W29" s="298"/>
      <c r="X29" s="298"/>
      <c r="Y29" s="298"/>
      <c r="Z29" s="294">
        <v>7375903</v>
      </c>
      <c r="AA29" s="294">
        <v>13139657</v>
      </c>
      <c r="AB29" s="294">
        <v>13205176</v>
      </c>
      <c r="AC29" s="101"/>
      <c r="AD29" s="101"/>
      <c r="AE29" s="298"/>
      <c r="AF29" s="788"/>
      <c r="AG29" s="476"/>
      <c r="AH29" s="472"/>
      <c r="AI29" s="472"/>
      <c r="AJ29" s="752"/>
      <c r="AK29" s="472"/>
      <c r="AL29" s="472"/>
      <c r="AM29" s="781"/>
      <c r="AN29" s="792"/>
      <c r="AO29" s="794"/>
      <c r="AP29" s="796"/>
      <c r="AQ29" s="472"/>
      <c r="AR29" s="472"/>
      <c r="AS29" s="472"/>
      <c r="AT29" s="472"/>
      <c r="AU29" s="472"/>
      <c r="AV29" s="472"/>
      <c r="AW29" s="792"/>
      <c r="AX29" s="472"/>
      <c r="AY29" s="781"/>
    </row>
    <row r="30" spans="1:51" ht="18" customHeight="1">
      <c r="A30" s="522"/>
      <c r="B30" s="472"/>
      <c r="C30" s="485"/>
      <c r="D30" s="100" t="s">
        <v>84</v>
      </c>
      <c r="E30" s="101">
        <v>0</v>
      </c>
      <c r="F30" s="106"/>
      <c r="G30" s="106"/>
      <c r="H30" s="106"/>
      <c r="I30" s="106"/>
      <c r="J30" s="106"/>
      <c r="K30" s="106"/>
      <c r="L30" s="106"/>
      <c r="M30" s="101">
        <v>0</v>
      </c>
      <c r="N30" s="101">
        <v>0</v>
      </c>
      <c r="O30" s="101">
        <v>0</v>
      </c>
      <c r="P30" s="106"/>
      <c r="Q30" s="106"/>
      <c r="R30" s="106"/>
      <c r="S30" s="299"/>
      <c r="T30" s="300"/>
      <c r="U30" s="301"/>
      <c r="V30" s="301"/>
      <c r="W30" s="301"/>
      <c r="X30" s="301"/>
      <c r="Y30" s="301"/>
      <c r="Z30" s="301">
        <v>0</v>
      </c>
      <c r="AA30" s="301">
        <v>0</v>
      </c>
      <c r="AB30" s="301">
        <v>0</v>
      </c>
      <c r="AC30" s="106"/>
      <c r="AD30" s="101"/>
      <c r="AE30" s="301"/>
      <c r="AF30" s="788"/>
      <c r="AG30" s="476"/>
      <c r="AH30" s="472"/>
      <c r="AI30" s="472"/>
      <c r="AJ30" s="752"/>
      <c r="AK30" s="472"/>
      <c r="AL30" s="472"/>
      <c r="AM30" s="781"/>
      <c r="AN30" s="792"/>
      <c r="AO30" s="794"/>
      <c r="AP30" s="796"/>
      <c r="AQ30" s="472"/>
      <c r="AR30" s="472"/>
      <c r="AS30" s="472"/>
      <c r="AT30" s="472"/>
      <c r="AU30" s="472"/>
      <c r="AV30" s="472"/>
      <c r="AW30" s="792"/>
      <c r="AX30" s="472"/>
      <c r="AY30" s="781"/>
    </row>
    <row r="31" spans="1:51" ht="18" customHeight="1">
      <c r="A31" s="522"/>
      <c r="B31" s="472"/>
      <c r="C31" s="485"/>
      <c r="D31" s="108" t="s">
        <v>7</v>
      </c>
      <c r="E31" s="101">
        <v>0</v>
      </c>
      <c r="F31" s="106"/>
      <c r="G31" s="106"/>
      <c r="H31" s="106"/>
      <c r="I31" s="106"/>
      <c r="J31" s="106"/>
      <c r="K31" s="106"/>
      <c r="L31" s="106"/>
      <c r="M31" s="101">
        <v>0</v>
      </c>
      <c r="N31" s="101">
        <v>0</v>
      </c>
      <c r="O31" s="101">
        <v>0</v>
      </c>
      <c r="P31" s="106"/>
      <c r="Q31" s="106"/>
      <c r="R31" s="106"/>
      <c r="S31" s="299"/>
      <c r="T31" s="300"/>
      <c r="U31" s="301"/>
      <c r="V31" s="301"/>
      <c r="W31" s="301"/>
      <c r="X31" s="301"/>
      <c r="Y31" s="301"/>
      <c r="Z31" s="301">
        <v>0</v>
      </c>
      <c r="AA31" s="301">
        <v>0</v>
      </c>
      <c r="AB31" s="301">
        <v>0</v>
      </c>
      <c r="AC31" s="106"/>
      <c r="AD31" s="101"/>
      <c r="AE31" s="301"/>
      <c r="AF31" s="788"/>
      <c r="AG31" s="476"/>
      <c r="AH31" s="472"/>
      <c r="AI31" s="472"/>
      <c r="AJ31" s="752"/>
      <c r="AK31" s="472"/>
      <c r="AL31" s="472"/>
      <c r="AM31" s="781"/>
      <c r="AN31" s="792"/>
      <c r="AO31" s="794"/>
      <c r="AP31" s="796"/>
      <c r="AQ31" s="472"/>
      <c r="AR31" s="472"/>
      <c r="AS31" s="472"/>
      <c r="AT31" s="472"/>
      <c r="AU31" s="472"/>
      <c r="AV31" s="472"/>
      <c r="AW31" s="792"/>
      <c r="AX31" s="472"/>
      <c r="AY31" s="781"/>
    </row>
    <row r="32" spans="1:51" ht="18" customHeight="1">
      <c r="A32" s="522"/>
      <c r="B32" s="472"/>
      <c r="C32" s="485"/>
      <c r="D32" s="100" t="s">
        <v>85</v>
      </c>
      <c r="E32" s="115">
        <v>33</v>
      </c>
      <c r="F32" s="116"/>
      <c r="G32" s="116"/>
      <c r="H32" s="116"/>
      <c r="I32" s="116"/>
      <c r="J32" s="116"/>
      <c r="K32" s="116"/>
      <c r="L32" s="116"/>
      <c r="M32" s="115">
        <v>33</v>
      </c>
      <c r="N32" s="115">
        <v>33</v>
      </c>
      <c r="O32" s="115">
        <v>33</v>
      </c>
      <c r="P32" s="116"/>
      <c r="Q32" s="116"/>
      <c r="R32" s="116"/>
      <c r="S32" s="302"/>
      <c r="T32" s="303"/>
      <c r="U32" s="304"/>
      <c r="V32" s="304"/>
      <c r="W32" s="304"/>
      <c r="X32" s="304"/>
      <c r="Y32" s="304"/>
      <c r="Z32" s="115">
        <v>8</v>
      </c>
      <c r="AA32" s="115">
        <v>16</v>
      </c>
      <c r="AB32" s="115">
        <v>26</v>
      </c>
      <c r="AC32" s="116"/>
      <c r="AD32" s="120"/>
      <c r="AE32" s="304"/>
      <c r="AF32" s="788"/>
      <c r="AG32" s="476"/>
      <c r="AH32" s="472"/>
      <c r="AI32" s="472"/>
      <c r="AJ32" s="752"/>
      <c r="AK32" s="472"/>
      <c r="AL32" s="472"/>
      <c r="AM32" s="781"/>
      <c r="AN32" s="792"/>
      <c r="AO32" s="794"/>
      <c r="AP32" s="796"/>
      <c r="AQ32" s="472"/>
      <c r="AR32" s="472"/>
      <c r="AS32" s="472"/>
      <c r="AT32" s="472"/>
      <c r="AU32" s="472"/>
      <c r="AV32" s="472"/>
      <c r="AW32" s="792"/>
      <c r="AX32" s="472"/>
      <c r="AY32" s="781"/>
    </row>
    <row r="33" spans="1:51" ht="18" customHeight="1">
      <c r="A33" s="522"/>
      <c r="B33" s="472"/>
      <c r="C33" s="485"/>
      <c r="D33" s="108" t="s">
        <v>88</v>
      </c>
      <c r="E33" s="115">
        <v>9991586</v>
      </c>
      <c r="F33" s="116"/>
      <c r="G33" s="116"/>
      <c r="H33" s="116"/>
      <c r="I33" s="116"/>
      <c r="J33" s="116"/>
      <c r="K33" s="116"/>
      <c r="L33" s="116"/>
      <c r="M33" s="115">
        <v>9991586</v>
      </c>
      <c r="N33" s="115">
        <v>9991586</v>
      </c>
      <c r="O33" s="115">
        <v>9991586</v>
      </c>
      <c r="P33" s="116"/>
      <c r="Q33" s="116"/>
      <c r="R33" s="116"/>
      <c r="S33" s="302"/>
      <c r="T33" s="303"/>
      <c r="U33" s="304"/>
      <c r="V33" s="304"/>
      <c r="W33" s="304"/>
      <c r="X33" s="304"/>
      <c r="Y33" s="304"/>
      <c r="Z33" s="115">
        <v>7375903</v>
      </c>
      <c r="AA33" s="115">
        <v>12304696</v>
      </c>
      <c r="AB33" s="115">
        <v>13205176</v>
      </c>
      <c r="AC33" s="116"/>
      <c r="AD33" s="120"/>
      <c r="AE33" s="304"/>
      <c r="AF33" s="789"/>
      <c r="AG33" s="477"/>
      <c r="AH33" s="473"/>
      <c r="AI33" s="473"/>
      <c r="AJ33" s="753"/>
      <c r="AK33" s="473"/>
      <c r="AL33" s="473"/>
      <c r="AM33" s="782"/>
      <c r="AN33" s="793"/>
      <c r="AO33" s="794"/>
      <c r="AP33" s="797"/>
      <c r="AQ33" s="473"/>
      <c r="AR33" s="473"/>
      <c r="AS33" s="473"/>
      <c r="AT33" s="473"/>
      <c r="AU33" s="473"/>
      <c r="AV33" s="473"/>
      <c r="AW33" s="793"/>
      <c r="AX33" s="473"/>
      <c r="AY33" s="782"/>
    </row>
    <row r="34" spans="1:51" ht="18" customHeight="1">
      <c r="A34" s="522"/>
      <c r="B34" s="472"/>
      <c r="C34" s="485" t="s">
        <v>167</v>
      </c>
      <c r="D34" s="100" t="s">
        <v>83</v>
      </c>
      <c r="E34" s="101">
        <v>24</v>
      </c>
      <c r="F34" s="101"/>
      <c r="G34" s="101"/>
      <c r="H34" s="101"/>
      <c r="I34" s="101"/>
      <c r="J34" s="101"/>
      <c r="K34" s="101"/>
      <c r="L34" s="101"/>
      <c r="M34" s="101">
        <v>24</v>
      </c>
      <c r="N34" s="101">
        <v>24</v>
      </c>
      <c r="O34" s="101">
        <v>24</v>
      </c>
      <c r="P34" s="101"/>
      <c r="Q34" s="101"/>
      <c r="R34" s="102"/>
      <c r="S34" s="291"/>
      <c r="T34" s="292"/>
      <c r="U34" s="293"/>
      <c r="V34" s="293"/>
      <c r="W34" s="293"/>
      <c r="X34" s="293"/>
      <c r="Y34" s="293"/>
      <c r="Z34" s="294">
        <v>7</v>
      </c>
      <c r="AA34" s="294">
        <v>12</v>
      </c>
      <c r="AB34" s="294">
        <v>16</v>
      </c>
      <c r="AC34" s="106"/>
      <c r="AD34" s="295"/>
      <c r="AE34" s="293"/>
      <c r="AF34" s="787"/>
      <c r="AG34" s="475" t="s">
        <v>167</v>
      </c>
      <c r="AH34" s="471" t="s">
        <v>335</v>
      </c>
      <c r="AI34" s="471" t="s">
        <v>234</v>
      </c>
      <c r="AJ34" s="751" t="s">
        <v>320</v>
      </c>
      <c r="AK34" s="471" t="str">
        <f>+AG34</f>
        <v>5-USME</v>
      </c>
      <c r="AL34" s="471" t="s">
        <v>234</v>
      </c>
      <c r="AM34" s="780" t="s">
        <v>261</v>
      </c>
      <c r="AN34" s="791">
        <v>372602.40687775135</v>
      </c>
      <c r="AO34" s="794">
        <v>181364.0395199765</v>
      </c>
      <c r="AP34" s="795">
        <v>191238.3673577748</v>
      </c>
      <c r="AQ34" s="471" t="s">
        <v>234</v>
      </c>
      <c r="AR34" s="471" t="s">
        <v>235</v>
      </c>
      <c r="AS34" s="790">
        <f>+AN34</f>
        <v>372602.40687775135</v>
      </c>
      <c r="AT34" s="471" t="s">
        <v>235</v>
      </c>
      <c r="AU34" s="790">
        <f>+AS34</f>
        <v>372602.40687775135</v>
      </c>
      <c r="AV34" s="471" t="s">
        <v>236</v>
      </c>
      <c r="AW34" s="791">
        <f>+AP34+AO34</f>
        <v>372602.40687775135</v>
      </c>
      <c r="AX34" s="790">
        <f>+AW34</f>
        <v>372602.40687775135</v>
      </c>
      <c r="AY34" s="780"/>
    </row>
    <row r="35" spans="1:51" ht="18" customHeight="1">
      <c r="A35" s="522"/>
      <c r="B35" s="472"/>
      <c r="C35" s="485"/>
      <c r="D35" s="108" t="s">
        <v>6</v>
      </c>
      <c r="E35" s="101">
        <v>7186930</v>
      </c>
      <c r="F35" s="101"/>
      <c r="G35" s="101"/>
      <c r="H35" s="101"/>
      <c r="I35" s="101"/>
      <c r="J35" s="101"/>
      <c r="K35" s="101"/>
      <c r="L35" s="101"/>
      <c r="M35" s="101">
        <v>7186930</v>
      </c>
      <c r="N35" s="101">
        <v>7186930</v>
      </c>
      <c r="O35" s="101">
        <v>7186930</v>
      </c>
      <c r="P35" s="101"/>
      <c r="Q35" s="101"/>
      <c r="R35" s="101"/>
      <c r="S35" s="296"/>
      <c r="T35" s="297"/>
      <c r="U35" s="298"/>
      <c r="V35" s="298"/>
      <c r="W35" s="298"/>
      <c r="X35" s="298"/>
      <c r="Y35" s="298"/>
      <c r="Z35" s="294">
        <v>6453915</v>
      </c>
      <c r="AA35" s="294">
        <v>8085943</v>
      </c>
      <c r="AB35" s="294">
        <v>8126262</v>
      </c>
      <c r="AC35" s="101"/>
      <c r="AD35" s="101"/>
      <c r="AE35" s="298"/>
      <c r="AF35" s="788"/>
      <c r="AG35" s="476"/>
      <c r="AH35" s="472"/>
      <c r="AI35" s="472"/>
      <c r="AJ35" s="752"/>
      <c r="AK35" s="472"/>
      <c r="AL35" s="472"/>
      <c r="AM35" s="781"/>
      <c r="AN35" s="792"/>
      <c r="AO35" s="794"/>
      <c r="AP35" s="796"/>
      <c r="AQ35" s="472"/>
      <c r="AR35" s="472"/>
      <c r="AS35" s="472"/>
      <c r="AT35" s="472"/>
      <c r="AU35" s="472"/>
      <c r="AV35" s="472"/>
      <c r="AW35" s="792"/>
      <c r="AX35" s="472"/>
      <c r="AY35" s="781"/>
    </row>
    <row r="36" spans="1:51" ht="18" customHeight="1">
      <c r="A36" s="522"/>
      <c r="B36" s="472"/>
      <c r="C36" s="485"/>
      <c r="D36" s="100" t="s">
        <v>84</v>
      </c>
      <c r="E36" s="101">
        <v>0</v>
      </c>
      <c r="F36" s="106"/>
      <c r="G36" s="106"/>
      <c r="H36" s="106"/>
      <c r="I36" s="106"/>
      <c r="J36" s="106"/>
      <c r="K36" s="106"/>
      <c r="L36" s="106"/>
      <c r="M36" s="101">
        <v>0</v>
      </c>
      <c r="N36" s="101">
        <v>0</v>
      </c>
      <c r="O36" s="101">
        <v>0</v>
      </c>
      <c r="P36" s="106"/>
      <c r="Q36" s="106"/>
      <c r="R36" s="106"/>
      <c r="S36" s="299"/>
      <c r="T36" s="300"/>
      <c r="U36" s="301"/>
      <c r="V36" s="301"/>
      <c r="W36" s="301"/>
      <c r="X36" s="301"/>
      <c r="Y36" s="301"/>
      <c r="Z36" s="301">
        <v>0</v>
      </c>
      <c r="AA36" s="301">
        <v>0</v>
      </c>
      <c r="AB36" s="301">
        <v>0</v>
      </c>
      <c r="AC36" s="106"/>
      <c r="AD36" s="101"/>
      <c r="AE36" s="301"/>
      <c r="AF36" s="788"/>
      <c r="AG36" s="476"/>
      <c r="AH36" s="472"/>
      <c r="AI36" s="472"/>
      <c r="AJ36" s="752"/>
      <c r="AK36" s="472"/>
      <c r="AL36" s="472"/>
      <c r="AM36" s="781"/>
      <c r="AN36" s="792"/>
      <c r="AO36" s="794"/>
      <c r="AP36" s="796"/>
      <c r="AQ36" s="472"/>
      <c r="AR36" s="472"/>
      <c r="AS36" s="472"/>
      <c r="AT36" s="472"/>
      <c r="AU36" s="472"/>
      <c r="AV36" s="472"/>
      <c r="AW36" s="792"/>
      <c r="AX36" s="472"/>
      <c r="AY36" s="781"/>
    </row>
    <row r="37" spans="1:51" ht="18" customHeight="1">
      <c r="A37" s="522"/>
      <c r="B37" s="472"/>
      <c r="C37" s="485"/>
      <c r="D37" s="108" t="s">
        <v>7</v>
      </c>
      <c r="E37" s="101">
        <v>0</v>
      </c>
      <c r="F37" s="106"/>
      <c r="G37" s="106"/>
      <c r="H37" s="106"/>
      <c r="I37" s="106"/>
      <c r="J37" s="106"/>
      <c r="K37" s="106"/>
      <c r="L37" s="106"/>
      <c r="M37" s="101">
        <v>0</v>
      </c>
      <c r="N37" s="101">
        <v>0</v>
      </c>
      <c r="O37" s="101">
        <v>0</v>
      </c>
      <c r="P37" s="106"/>
      <c r="Q37" s="106"/>
      <c r="R37" s="106"/>
      <c r="S37" s="299"/>
      <c r="T37" s="300"/>
      <c r="U37" s="301"/>
      <c r="V37" s="301"/>
      <c r="W37" s="301"/>
      <c r="X37" s="301"/>
      <c r="Y37" s="301"/>
      <c r="Z37" s="301">
        <v>0</v>
      </c>
      <c r="AA37" s="301">
        <v>0</v>
      </c>
      <c r="AB37" s="301">
        <v>0</v>
      </c>
      <c r="AC37" s="106"/>
      <c r="AD37" s="101"/>
      <c r="AE37" s="301"/>
      <c r="AF37" s="788"/>
      <c r="AG37" s="476"/>
      <c r="AH37" s="472"/>
      <c r="AI37" s="472"/>
      <c r="AJ37" s="752"/>
      <c r="AK37" s="472"/>
      <c r="AL37" s="472"/>
      <c r="AM37" s="781"/>
      <c r="AN37" s="792"/>
      <c r="AO37" s="794"/>
      <c r="AP37" s="796"/>
      <c r="AQ37" s="472"/>
      <c r="AR37" s="472"/>
      <c r="AS37" s="472"/>
      <c r="AT37" s="472"/>
      <c r="AU37" s="472"/>
      <c r="AV37" s="472"/>
      <c r="AW37" s="792"/>
      <c r="AX37" s="472"/>
      <c r="AY37" s="781"/>
    </row>
    <row r="38" spans="1:51" ht="18" customHeight="1">
      <c r="A38" s="522"/>
      <c r="B38" s="472"/>
      <c r="C38" s="485"/>
      <c r="D38" s="100" t="s">
        <v>85</v>
      </c>
      <c r="E38" s="115">
        <v>24</v>
      </c>
      <c r="F38" s="116"/>
      <c r="G38" s="116"/>
      <c r="H38" s="116"/>
      <c r="I38" s="116"/>
      <c r="J38" s="116"/>
      <c r="K38" s="116"/>
      <c r="L38" s="116"/>
      <c r="M38" s="115">
        <v>24</v>
      </c>
      <c r="N38" s="115">
        <v>24</v>
      </c>
      <c r="O38" s="115">
        <v>24</v>
      </c>
      <c r="P38" s="116"/>
      <c r="Q38" s="116"/>
      <c r="R38" s="116"/>
      <c r="S38" s="302"/>
      <c r="T38" s="303"/>
      <c r="U38" s="304"/>
      <c r="V38" s="304"/>
      <c r="W38" s="304"/>
      <c r="X38" s="304"/>
      <c r="Y38" s="304"/>
      <c r="Z38" s="115">
        <v>7</v>
      </c>
      <c r="AA38" s="115">
        <v>12</v>
      </c>
      <c r="AB38" s="115">
        <v>16</v>
      </c>
      <c r="AC38" s="116"/>
      <c r="AD38" s="120"/>
      <c r="AE38" s="304"/>
      <c r="AF38" s="788"/>
      <c r="AG38" s="476"/>
      <c r="AH38" s="472"/>
      <c r="AI38" s="472"/>
      <c r="AJ38" s="752"/>
      <c r="AK38" s="472"/>
      <c r="AL38" s="472"/>
      <c r="AM38" s="781"/>
      <c r="AN38" s="792"/>
      <c r="AO38" s="794"/>
      <c r="AP38" s="796"/>
      <c r="AQ38" s="472"/>
      <c r="AR38" s="472"/>
      <c r="AS38" s="472"/>
      <c r="AT38" s="472"/>
      <c r="AU38" s="472"/>
      <c r="AV38" s="472"/>
      <c r="AW38" s="792"/>
      <c r="AX38" s="472"/>
      <c r="AY38" s="781"/>
    </row>
    <row r="39" spans="1:51" ht="18" customHeight="1">
      <c r="A39" s="522"/>
      <c r="B39" s="472"/>
      <c r="C39" s="485"/>
      <c r="D39" s="108" t="s">
        <v>88</v>
      </c>
      <c r="E39" s="115">
        <v>7186930</v>
      </c>
      <c r="F39" s="116"/>
      <c r="G39" s="116"/>
      <c r="H39" s="116"/>
      <c r="I39" s="116"/>
      <c r="J39" s="116"/>
      <c r="K39" s="116"/>
      <c r="L39" s="116"/>
      <c r="M39" s="115">
        <v>7186930</v>
      </c>
      <c r="N39" s="115">
        <v>7186930</v>
      </c>
      <c r="O39" s="115">
        <v>7186930</v>
      </c>
      <c r="P39" s="116"/>
      <c r="Q39" s="116"/>
      <c r="R39" s="116"/>
      <c r="S39" s="302"/>
      <c r="T39" s="303"/>
      <c r="U39" s="304"/>
      <c r="V39" s="304"/>
      <c r="W39" s="304"/>
      <c r="X39" s="304"/>
      <c r="Y39" s="304"/>
      <c r="Z39" s="115">
        <v>6453915</v>
      </c>
      <c r="AA39" s="115">
        <v>9228522</v>
      </c>
      <c r="AB39" s="115">
        <v>8126262</v>
      </c>
      <c r="AC39" s="116"/>
      <c r="AD39" s="120"/>
      <c r="AE39" s="304"/>
      <c r="AF39" s="789"/>
      <c r="AG39" s="477"/>
      <c r="AH39" s="473"/>
      <c r="AI39" s="473"/>
      <c r="AJ39" s="753"/>
      <c r="AK39" s="473"/>
      <c r="AL39" s="473"/>
      <c r="AM39" s="782"/>
      <c r="AN39" s="793"/>
      <c r="AO39" s="794"/>
      <c r="AP39" s="797"/>
      <c r="AQ39" s="473"/>
      <c r="AR39" s="473"/>
      <c r="AS39" s="473"/>
      <c r="AT39" s="473"/>
      <c r="AU39" s="473"/>
      <c r="AV39" s="473"/>
      <c r="AW39" s="793"/>
      <c r="AX39" s="473"/>
      <c r="AY39" s="782"/>
    </row>
    <row r="40" spans="1:51" ht="18" customHeight="1">
      <c r="A40" s="522"/>
      <c r="B40" s="472"/>
      <c r="C40" s="485" t="s">
        <v>168</v>
      </c>
      <c r="D40" s="100" t="s">
        <v>83</v>
      </c>
      <c r="E40" s="101">
        <v>25</v>
      </c>
      <c r="F40" s="101"/>
      <c r="G40" s="101"/>
      <c r="H40" s="101"/>
      <c r="I40" s="101"/>
      <c r="J40" s="101"/>
      <c r="K40" s="101"/>
      <c r="L40" s="101"/>
      <c r="M40" s="101">
        <v>25</v>
      </c>
      <c r="N40" s="101">
        <v>25</v>
      </c>
      <c r="O40" s="101">
        <v>25</v>
      </c>
      <c r="P40" s="101"/>
      <c r="Q40" s="101"/>
      <c r="R40" s="102"/>
      <c r="S40" s="291"/>
      <c r="T40" s="292"/>
      <c r="U40" s="293"/>
      <c r="V40" s="293"/>
      <c r="W40" s="293"/>
      <c r="X40" s="293"/>
      <c r="Y40" s="293"/>
      <c r="Z40" s="294">
        <v>5</v>
      </c>
      <c r="AA40" s="294">
        <v>10</v>
      </c>
      <c r="AB40" s="294">
        <v>22</v>
      </c>
      <c r="AC40" s="106"/>
      <c r="AD40" s="295"/>
      <c r="AE40" s="293"/>
      <c r="AF40" s="787"/>
      <c r="AG40" s="475" t="s">
        <v>168</v>
      </c>
      <c r="AH40" s="471" t="s">
        <v>336</v>
      </c>
      <c r="AI40" s="471" t="s">
        <v>234</v>
      </c>
      <c r="AJ40" s="751" t="s">
        <v>320</v>
      </c>
      <c r="AK40" s="471" t="str">
        <f>+AG40</f>
        <v>6-TUNJUELITO</v>
      </c>
      <c r="AL40" s="471" t="s">
        <v>234</v>
      </c>
      <c r="AM40" s="780" t="s">
        <v>261</v>
      </c>
      <c r="AN40" s="791">
        <v>179105.92232646368</v>
      </c>
      <c r="AO40" s="794">
        <v>86612</v>
      </c>
      <c r="AP40" s="795">
        <v>92493.9223264637</v>
      </c>
      <c r="AQ40" s="471" t="s">
        <v>234</v>
      </c>
      <c r="AR40" s="471" t="s">
        <v>235</v>
      </c>
      <c r="AS40" s="790">
        <f>+AN40</f>
        <v>179105.92232646368</v>
      </c>
      <c r="AT40" s="471" t="s">
        <v>235</v>
      </c>
      <c r="AU40" s="790">
        <f>+AS40</f>
        <v>179105.92232646368</v>
      </c>
      <c r="AV40" s="471" t="s">
        <v>236</v>
      </c>
      <c r="AW40" s="791">
        <f>+AP40+AO40</f>
        <v>179105.92232646368</v>
      </c>
      <c r="AX40" s="790">
        <f>+AW40</f>
        <v>179105.92232646368</v>
      </c>
      <c r="AY40" s="780"/>
    </row>
    <row r="41" spans="1:51" ht="18" customHeight="1">
      <c r="A41" s="522"/>
      <c r="B41" s="472"/>
      <c r="C41" s="485"/>
      <c r="D41" s="108" t="s">
        <v>6</v>
      </c>
      <c r="E41" s="101">
        <v>7397279</v>
      </c>
      <c r="F41" s="101"/>
      <c r="G41" s="101"/>
      <c r="H41" s="101"/>
      <c r="I41" s="101"/>
      <c r="J41" s="101"/>
      <c r="K41" s="101"/>
      <c r="L41" s="101"/>
      <c r="M41" s="101">
        <v>7397279</v>
      </c>
      <c r="N41" s="101">
        <v>7397279</v>
      </c>
      <c r="O41" s="101">
        <v>7397279</v>
      </c>
      <c r="P41" s="101"/>
      <c r="Q41" s="101"/>
      <c r="R41" s="101"/>
      <c r="S41" s="296"/>
      <c r="T41" s="297"/>
      <c r="U41" s="298"/>
      <c r="V41" s="298"/>
      <c r="W41" s="298"/>
      <c r="X41" s="298"/>
      <c r="Y41" s="298"/>
      <c r="Z41" s="294">
        <v>4609939</v>
      </c>
      <c r="AA41" s="294">
        <v>11118171</v>
      </c>
      <c r="AB41" s="294">
        <v>11173611</v>
      </c>
      <c r="AC41" s="101"/>
      <c r="AD41" s="101"/>
      <c r="AE41" s="298"/>
      <c r="AF41" s="788"/>
      <c r="AG41" s="476"/>
      <c r="AH41" s="472"/>
      <c r="AI41" s="472"/>
      <c r="AJ41" s="752"/>
      <c r="AK41" s="472"/>
      <c r="AL41" s="472"/>
      <c r="AM41" s="781"/>
      <c r="AN41" s="792"/>
      <c r="AO41" s="794"/>
      <c r="AP41" s="796"/>
      <c r="AQ41" s="472"/>
      <c r="AR41" s="472"/>
      <c r="AS41" s="472"/>
      <c r="AT41" s="472"/>
      <c r="AU41" s="472"/>
      <c r="AV41" s="472"/>
      <c r="AW41" s="792"/>
      <c r="AX41" s="472"/>
      <c r="AY41" s="781"/>
    </row>
    <row r="42" spans="1:51" ht="18" customHeight="1">
      <c r="A42" s="522"/>
      <c r="B42" s="472"/>
      <c r="C42" s="485"/>
      <c r="D42" s="100" t="s">
        <v>84</v>
      </c>
      <c r="E42" s="101">
        <v>0</v>
      </c>
      <c r="F42" s="106"/>
      <c r="G42" s="106"/>
      <c r="H42" s="106"/>
      <c r="I42" s="106"/>
      <c r="J42" s="106"/>
      <c r="K42" s="106"/>
      <c r="L42" s="106"/>
      <c r="M42" s="101">
        <v>0</v>
      </c>
      <c r="N42" s="101">
        <v>0</v>
      </c>
      <c r="O42" s="101">
        <v>0</v>
      </c>
      <c r="P42" s="106"/>
      <c r="Q42" s="106"/>
      <c r="R42" s="106"/>
      <c r="S42" s="299"/>
      <c r="T42" s="300"/>
      <c r="U42" s="301"/>
      <c r="V42" s="301"/>
      <c r="W42" s="301"/>
      <c r="X42" s="301"/>
      <c r="Y42" s="301"/>
      <c r="Z42" s="301">
        <v>0</v>
      </c>
      <c r="AA42" s="301">
        <v>0</v>
      </c>
      <c r="AB42" s="301">
        <v>0</v>
      </c>
      <c r="AC42" s="106"/>
      <c r="AD42" s="101"/>
      <c r="AE42" s="301"/>
      <c r="AF42" s="788"/>
      <c r="AG42" s="476"/>
      <c r="AH42" s="472"/>
      <c r="AI42" s="472"/>
      <c r="AJ42" s="752"/>
      <c r="AK42" s="472"/>
      <c r="AL42" s="472"/>
      <c r="AM42" s="781"/>
      <c r="AN42" s="792"/>
      <c r="AO42" s="794"/>
      <c r="AP42" s="796"/>
      <c r="AQ42" s="472"/>
      <c r="AR42" s="472"/>
      <c r="AS42" s="472"/>
      <c r="AT42" s="472"/>
      <c r="AU42" s="472"/>
      <c r="AV42" s="472"/>
      <c r="AW42" s="792"/>
      <c r="AX42" s="472"/>
      <c r="AY42" s="781"/>
    </row>
    <row r="43" spans="1:51" ht="18" customHeight="1">
      <c r="A43" s="522"/>
      <c r="B43" s="472"/>
      <c r="C43" s="485"/>
      <c r="D43" s="108" t="s">
        <v>7</v>
      </c>
      <c r="E43" s="101">
        <v>0</v>
      </c>
      <c r="F43" s="106"/>
      <c r="G43" s="106"/>
      <c r="H43" s="106"/>
      <c r="I43" s="106"/>
      <c r="J43" s="106"/>
      <c r="K43" s="106"/>
      <c r="L43" s="106"/>
      <c r="M43" s="101">
        <v>0</v>
      </c>
      <c r="N43" s="101">
        <v>0</v>
      </c>
      <c r="O43" s="101">
        <v>0</v>
      </c>
      <c r="P43" s="106"/>
      <c r="Q43" s="106"/>
      <c r="R43" s="106"/>
      <c r="S43" s="299"/>
      <c r="T43" s="300"/>
      <c r="U43" s="301"/>
      <c r="V43" s="301"/>
      <c r="W43" s="301"/>
      <c r="X43" s="301"/>
      <c r="Y43" s="301"/>
      <c r="Z43" s="301">
        <v>0</v>
      </c>
      <c r="AA43" s="301">
        <v>0</v>
      </c>
      <c r="AB43" s="301">
        <v>0</v>
      </c>
      <c r="AC43" s="106"/>
      <c r="AD43" s="101"/>
      <c r="AE43" s="301"/>
      <c r="AF43" s="788"/>
      <c r="AG43" s="476"/>
      <c r="AH43" s="472"/>
      <c r="AI43" s="472"/>
      <c r="AJ43" s="752"/>
      <c r="AK43" s="472"/>
      <c r="AL43" s="472"/>
      <c r="AM43" s="781"/>
      <c r="AN43" s="792"/>
      <c r="AO43" s="794"/>
      <c r="AP43" s="796"/>
      <c r="AQ43" s="472"/>
      <c r="AR43" s="472"/>
      <c r="AS43" s="472"/>
      <c r="AT43" s="472"/>
      <c r="AU43" s="472"/>
      <c r="AV43" s="472"/>
      <c r="AW43" s="792"/>
      <c r="AX43" s="472"/>
      <c r="AY43" s="781"/>
    </row>
    <row r="44" spans="1:51" ht="18" customHeight="1">
      <c r="A44" s="522"/>
      <c r="B44" s="472"/>
      <c r="C44" s="485"/>
      <c r="D44" s="100" t="s">
        <v>85</v>
      </c>
      <c r="E44" s="115">
        <v>25</v>
      </c>
      <c r="F44" s="116"/>
      <c r="G44" s="116"/>
      <c r="H44" s="116"/>
      <c r="I44" s="116"/>
      <c r="J44" s="116"/>
      <c r="K44" s="116"/>
      <c r="L44" s="116"/>
      <c r="M44" s="115">
        <v>25</v>
      </c>
      <c r="N44" s="115">
        <v>25</v>
      </c>
      <c r="O44" s="115">
        <v>25</v>
      </c>
      <c r="P44" s="116"/>
      <c r="Q44" s="116"/>
      <c r="R44" s="116"/>
      <c r="S44" s="302"/>
      <c r="T44" s="303"/>
      <c r="U44" s="304"/>
      <c r="V44" s="304"/>
      <c r="W44" s="304"/>
      <c r="X44" s="304"/>
      <c r="Y44" s="304"/>
      <c r="Z44" s="115">
        <v>5</v>
      </c>
      <c r="AA44" s="115">
        <v>10</v>
      </c>
      <c r="AB44" s="115">
        <v>22</v>
      </c>
      <c r="AC44" s="116"/>
      <c r="AD44" s="120"/>
      <c r="AE44" s="304"/>
      <c r="AF44" s="788"/>
      <c r="AG44" s="476"/>
      <c r="AH44" s="472"/>
      <c r="AI44" s="472"/>
      <c r="AJ44" s="752"/>
      <c r="AK44" s="472"/>
      <c r="AL44" s="472"/>
      <c r="AM44" s="781"/>
      <c r="AN44" s="792"/>
      <c r="AO44" s="794"/>
      <c r="AP44" s="796"/>
      <c r="AQ44" s="472"/>
      <c r="AR44" s="472"/>
      <c r="AS44" s="472"/>
      <c r="AT44" s="472"/>
      <c r="AU44" s="472"/>
      <c r="AV44" s="472"/>
      <c r="AW44" s="792"/>
      <c r="AX44" s="472"/>
      <c r="AY44" s="781"/>
    </row>
    <row r="45" spans="1:51" ht="18" customHeight="1">
      <c r="A45" s="522"/>
      <c r="B45" s="472"/>
      <c r="C45" s="485"/>
      <c r="D45" s="108" t="s">
        <v>88</v>
      </c>
      <c r="E45" s="115">
        <v>7397279</v>
      </c>
      <c r="F45" s="116"/>
      <c r="G45" s="116"/>
      <c r="H45" s="116"/>
      <c r="I45" s="116"/>
      <c r="J45" s="116"/>
      <c r="K45" s="116"/>
      <c r="L45" s="116"/>
      <c r="M45" s="115">
        <v>7397279</v>
      </c>
      <c r="N45" s="115">
        <v>7397279</v>
      </c>
      <c r="O45" s="115">
        <v>7397279</v>
      </c>
      <c r="P45" s="116"/>
      <c r="Q45" s="116"/>
      <c r="R45" s="116"/>
      <c r="S45" s="302"/>
      <c r="T45" s="303"/>
      <c r="U45" s="304"/>
      <c r="V45" s="304"/>
      <c r="W45" s="304"/>
      <c r="X45" s="304"/>
      <c r="Y45" s="304"/>
      <c r="Z45" s="115">
        <v>4609939</v>
      </c>
      <c r="AA45" s="115">
        <v>7690435</v>
      </c>
      <c r="AB45" s="115">
        <v>11173611</v>
      </c>
      <c r="AC45" s="116"/>
      <c r="AD45" s="120"/>
      <c r="AE45" s="304"/>
      <c r="AF45" s="789"/>
      <c r="AG45" s="477"/>
      <c r="AH45" s="473"/>
      <c r="AI45" s="473"/>
      <c r="AJ45" s="753"/>
      <c r="AK45" s="473"/>
      <c r="AL45" s="473"/>
      <c r="AM45" s="782"/>
      <c r="AN45" s="793"/>
      <c r="AO45" s="794"/>
      <c r="AP45" s="797"/>
      <c r="AQ45" s="473"/>
      <c r="AR45" s="473"/>
      <c r="AS45" s="473"/>
      <c r="AT45" s="473"/>
      <c r="AU45" s="473"/>
      <c r="AV45" s="473"/>
      <c r="AW45" s="793"/>
      <c r="AX45" s="473"/>
      <c r="AY45" s="782"/>
    </row>
    <row r="46" spans="1:51" ht="18" customHeight="1">
      <c r="A46" s="522"/>
      <c r="B46" s="472"/>
      <c r="C46" s="485" t="s">
        <v>169</v>
      </c>
      <c r="D46" s="100" t="s">
        <v>83</v>
      </c>
      <c r="E46" s="101">
        <v>259</v>
      </c>
      <c r="F46" s="101"/>
      <c r="G46" s="101"/>
      <c r="H46" s="101"/>
      <c r="I46" s="101"/>
      <c r="J46" s="101"/>
      <c r="K46" s="101"/>
      <c r="L46" s="101"/>
      <c r="M46" s="101">
        <v>259</v>
      </c>
      <c r="N46" s="101">
        <v>259</v>
      </c>
      <c r="O46" s="101">
        <v>259</v>
      </c>
      <c r="P46" s="101"/>
      <c r="Q46" s="101"/>
      <c r="R46" s="102"/>
      <c r="S46" s="291"/>
      <c r="T46" s="292"/>
      <c r="U46" s="293"/>
      <c r="V46" s="293"/>
      <c r="W46" s="293"/>
      <c r="X46" s="293"/>
      <c r="Y46" s="293"/>
      <c r="Z46" s="294">
        <v>10</v>
      </c>
      <c r="AA46" s="294">
        <v>30</v>
      </c>
      <c r="AB46" s="294">
        <v>40</v>
      </c>
      <c r="AC46" s="106"/>
      <c r="AD46" s="295"/>
      <c r="AE46" s="293"/>
      <c r="AF46" s="787"/>
      <c r="AG46" s="475" t="s">
        <v>169</v>
      </c>
      <c r="AH46" s="471" t="s">
        <v>337</v>
      </c>
      <c r="AI46" s="471" t="s">
        <v>234</v>
      </c>
      <c r="AJ46" s="751" t="s">
        <v>320</v>
      </c>
      <c r="AK46" s="471" t="str">
        <f>+AG46</f>
        <v>7-BOSA</v>
      </c>
      <c r="AL46" s="471" t="s">
        <v>234</v>
      </c>
      <c r="AM46" s="780" t="s">
        <v>261</v>
      </c>
      <c r="AN46" s="791">
        <v>727228.5243499294</v>
      </c>
      <c r="AO46" s="794">
        <v>350318.05356729764</v>
      </c>
      <c r="AP46" s="795">
        <v>376910.4707826318</v>
      </c>
      <c r="AQ46" s="471" t="s">
        <v>234</v>
      </c>
      <c r="AR46" s="471" t="s">
        <v>235</v>
      </c>
      <c r="AS46" s="790">
        <f>+AN46</f>
        <v>727228.5243499294</v>
      </c>
      <c r="AT46" s="471" t="s">
        <v>235</v>
      </c>
      <c r="AU46" s="790">
        <f>+AS46</f>
        <v>727228.5243499294</v>
      </c>
      <c r="AV46" s="471" t="s">
        <v>236</v>
      </c>
      <c r="AW46" s="791">
        <f>+AP46+AO46</f>
        <v>727228.5243499294</v>
      </c>
      <c r="AX46" s="790">
        <f>+AW46</f>
        <v>727228.5243499294</v>
      </c>
      <c r="AY46" s="780"/>
    </row>
    <row r="47" spans="1:51" ht="18" customHeight="1">
      <c r="A47" s="522"/>
      <c r="B47" s="472"/>
      <c r="C47" s="485"/>
      <c r="D47" s="108" t="s">
        <v>6</v>
      </c>
      <c r="E47" s="101">
        <v>77829196</v>
      </c>
      <c r="F47" s="101"/>
      <c r="G47" s="101"/>
      <c r="H47" s="101"/>
      <c r="I47" s="101"/>
      <c r="J47" s="101"/>
      <c r="K47" s="101"/>
      <c r="L47" s="101"/>
      <c r="M47" s="101">
        <v>77829196</v>
      </c>
      <c r="N47" s="101">
        <v>77829196</v>
      </c>
      <c r="O47" s="101">
        <v>77829196</v>
      </c>
      <c r="P47" s="101"/>
      <c r="Q47" s="101"/>
      <c r="R47" s="101"/>
      <c r="S47" s="296"/>
      <c r="T47" s="297"/>
      <c r="U47" s="298"/>
      <c r="V47" s="298"/>
      <c r="W47" s="298"/>
      <c r="X47" s="298"/>
      <c r="Y47" s="298"/>
      <c r="Z47" s="294">
        <v>9219878</v>
      </c>
      <c r="AA47" s="294">
        <v>20214857</v>
      </c>
      <c r="AB47" s="294">
        <v>20315656</v>
      </c>
      <c r="AC47" s="101"/>
      <c r="AD47" s="101"/>
      <c r="AE47" s="298"/>
      <c r="AF47" s="788"/>
      <c r="AG47" s="476"/>
      <c r="AH47" s="472"/>
      <c r="AI47" s="472"/>
      <c r="AJ47" s="752"/>
      <c r="AK47" s="472"/>
      <c r="AL47" s="472"/>
      <c r="AM47" s="781"/>
      <c r="AN47" s="792"/>
      <c r="AO47" s="794"/>
      <c r="AP47" s="796"/>
      <c r="AQ47" s="472"/>
      <c r="AR47" s="472"/>
      <c r="AS47" s="472"/>
      <c r="AT47" s="472"/>
      <c r="AU47" s="472"/>
      <c r="AV47" s="472"/>
      <c r="AW47" s="792"/>
      <c r="AX47" s="472"/>
      <c r="AY47" s="781"/>
    </row>
    <row r="48" spans="1:51" ht="18" customHeight="1">
      <c r="A48" s="522"/>
      <c r="B48" s="472"/>
      <c r="C48" s="485"/>
      <c r="D48" s="100" t="s">
        <v>84</v>
      </c>
      <c r="E48" s="101">
        <v>0</v>
      </c>
      <c r="F48" s="106"/>
      <c r="G48" s="106"/>
      <c r="H48" s="106"/>
      <c r="I48" s="106"/>
      <c r="J48" s="106"/>
      <c r="K48" s="106"/>
      <c r="L48" s="106"/>
      <c r="M48" s="101">
        <v>0</v>
      </c>
      <c r="N48" s="101">
        <v>0</v>
      </c>
      <c r="O48" s="101">
        <v>0</v>
      </c>
      <c r="P48" s="106"/>
      <c r="Q48" s="106"/>
      <c r="R48" s="106"/>
      <c r="S48" s="299"/>
      <c r="T48" s="300"/>
      <c r="U48" s="301"/>
      <c r="V48" s="301"/>
      <c r="W48" s="301"/>
      <c r="X48" s="301"/>
      <c r="Y48" s="301"/>
      <c r="Z48" s="301">
        <v>0</v>
      </c>
      <c r="AA48" s="301">
        <v>0</v>
      </c>
      <c r="AB48" s="301">
        <v>0</v>
      </c>
      <c r="AC48" s="106"/>
      <c r="AD48" s="101"/>
      <c r="AE48" s="301"/>
      <c r="AF48" s="788"/>
      <c r="AG48" s="476"/>
      <c r="AH48" s="472"/>
      <c r="AI48" s="472"/>
      <c r="AJ48" s="752"/>
      <c r="AK48" s="472"/>
      <c r="AL48" s="472"/>
      <c r="AM48" s="781"/>
      <c r="AN48" s="792"/>
      <c r="AO48" s="794"/>
      <c r="AP48" s="796"/>
      <c r="AQ48" s="472"/>
      <c r="AR48" s="472"/>
      <c r="AS48" s="472"/>
      <c r="AT48" s="472"/>
      <c r="AU48" s="472"/>
      <c r="AV48" s="472"/>
      <c r="AW48" s="792"/>
      <c r="AX48" s="472"/>
      <c r="AY48" s="781"/>
    </row>
    <row r="49" spans="1:51" ht="18" customHeight="1">
      <c r="A49" s="522"/>
      <c r="B49" s="472"/>
      <c r="C49" s="485"/>
      <c r="D49" s="108" t="s">
        <v>7</v>
      </c>
      <c r="E49" s="101">
        <v>0</v>
      </c>
      <c r="F49" s="106"/>
      <c r="G49" s="106"/>
      <c r="H49" s="106"/>
      <c r="I49" s="106"/>
      <c r="J49" s="106"/>
      <c r="K49" s="106"/>
      <c r="L49" s="106"/>
      <c r="M49" s="101">
        <v>0</v>
      </c>
      <c r="N49" s="101">
        <v>0</v>
      </c>
      <c r="O49" s="101">
        <v>0</v>
      </c>
      <c r="P49" s="106"/>
      <c r="Q49" s="106"/>
      <c r="R49" s="106"/>
      <c r="S49" s="299"/>
      <c r="T49" s="300"/>
      <c r="U49" s="301"/>
      <c r="V49" s="301"/>
      <c r="W49" s="301"/>
      <c r="X49" s="301"/>
      <c r="Y49" s="301"/>
      <c r="Z49" s="301">
        <v>0</v>
      </c>
      <c r="AA49" s="301">
        <v>0</v>
      </c>
      <c r="AB49" s="301">
        <v>0</v>
      </c>
      <c r="AC49" s="106"/>
      <c r="AD49" s="101"/>
      <c r="AE49" s="301"/>
      <c r="AF49" s="788"/>
      <c r="AG49" s="476"/>
      <c r="AH49" s="472"/>
      <c r="AI49" s="472"/>
      <c r="AJ49" s="752"/>
      <c r="AK49" s="472"/>
      <c r="AL49" s="472"/>
      <c r="AM49" s="781"/>
      <c r="AN49" s="792"/>
      <c r="AO49" s="794"/>
      <c r="AP49" s="796"/>
      <c r="AQ49" s="472"/>
      <c r="AR49" s="472"/>
      <c r="AS49" s="472"/>
      <c r="AT49" s="472"/>
      <c r="AU49" s="472"/>
      <c r="AV49" s="472"/>
      <c r="AW49" s="792"/>
      <c r="AX49" s="472"/>
      <c r="AY49" s="781"/>
    </row>
    <row r="50" spans="1:51" ht="18" customHeight="1">
      <c r="A50" s="522"/>
      <c r="B50" s="472"/>
      <c r="C50" s="485"/>
      <c r="D50" s="100" t="s">
        <v>85</v>
      </c>
      <c r="E50" s="115">
        <v>259</v>
      </c>
      <c r="F50" s="116"/>
      <c r="G50" s="116"/>
      <c r="H50" s="116"/>
      <c r="I50" s="116"/>
      <c r="J50" s="116"/>
      <c r="K50" s="116"/>
      <c r="L50" s="116"/>
      <c r="M50" s="115">
        <v>259</v>
      </c>
      <c r="N50" s="115">
        <v>259</v>
      </c>
      <c r="O50" s="115">
        <v>259</v>
      </c>
      <c r="P50" s="116"/>
      <c r="Q50" s="116"/>
      <c r="R50" s="116"/>
      <c r="S50" s="302"/>
      <c r="T50" s="303"/>
      <c r="U50" s="304"/>
      <c r="V50" s="304"/>
      <c r="W50" s="304"/>
      <c r="X50" s="304"/>
      <c r="Y50" s="304"/>
      <c r="Z50" s="115">
        <v>10</v>
      </c>
      <c r="AA50" s="115">
        <v>30</v>
      </c>
      <c r="AB50" s="115">
        <v>40</v>
      </c>
      <c r="AC50" s="116"/>
      <c r="AD50" s="120"/>
      <c r="AE50" s="304"/>
      <c r="AF50" s="788"/>
      <c r="AG50" s="476"/>
      <c r="AH50" s="472"/>
      <c r="AI50" s="472"/>
      <c r="AJ50" s="752"/>
      <c r="AK50" s="472"/>
      <c r="AL50" s="472"/>
      <c r="AM50" s="781"/>
      <c r="AN50" s="792"/>
      <c r="AO50" s="794"/>
      <c r="AP50" s="796"/>
      <c r="AQ50" s="472"/>
      <c r="AR50" s="472"/>
      <c r="AS50" s="472"/>
      <c r="AT50" s="472"/>
      <c r="AU50" s="472"/>
      <c r="AV50" s="472"/>
      <c r="AW50" s="792"/>
      <c r="AX50" s="472"/>
      <c r="AY50" s="781"/>
    </row>
    <row r="51" spans="1:51" ht="18" customHeight="1">
      <c r="A51" s="522"/>
      <c r="B51" s="472"/>
      <c r="C51" s="485"/>
      <c r="D51" s="108" t="s">
        <v>88</v>
      </c>
      <c r="E51" s="115">
        <v>77829196</v>
      </c>
      <c r="F51" s="116"/>
      <c r="G51" s="116"/>
      <c r="H51" s="116"/>
      <c r="I51" s="116"/>
      <c r="J51" s="116"/>
      <c r="K51" s="116"/>
      <c r="L51" s="116"/>
      <c r="M51" s="115">
        <v>77829196</v>
      </c>
      <c r="N51" s="115">
        <v>77829196</v>
      </c>
      <c r="O51" s="115">
        <v>77829196</v>
      </c>
      <c r="P51" s="116"/>
      <c r="Q51" s="116"/>
      <c r="R51" s="116"/>
      <c r="S51" s="302"/>
      <c r="T51" s="303"/>
      <c r="U51" s="304"/>
      <c r="V51" s="304"/>
      <c r="W51" s="304"/>
      <c r="X51" s="304"/>
      <c r="Y51" s="304"/>
      <c r="Z51" s="115">
        <v>9219878</v>
      </c>
      <c r="AA51" s="115">
        <v>23071304</v>
      </c>
      <c r="AB51" s="115">
        <v>20315656</v>
      </c>
      <c r="AC51" s="116"/>
      <c r="AD51" s="120"/>
      <c r="AE51" s="304"/>
      <c r="AF51" s="789"/>
      <c r="AG51" s="477"/>
      <c r="AH51" s="473"/>
      <c r="AI51" s="473"/>
      <c r="AJ51" s="753"/>
      <c r="AK51" s="473"/>
      <c r="AL51" s="473"/>
      <c r="AM51" s="782"/>
      <c r="AN51" s="793"/>
      <c r="AO51" s="794"/>
      <c r="AP51" s="797"/>
      <c r="AQ51" s="473"/>
      <c r="AR51" s="473"/>
      <c r="AS51" s="473"/>
      <c r="AT51" s="473"/>
      <c r="AU51" s="473"/>
      <c r="AV51" s="473"/>
      <c r="AW51" s="793"/>
      <c r="AX51" s="473"/>
      <c r="AY51" s="782"/>
    </row>
    <row r="52" spans="1:51" ht="24" customHeight="1">
      <c r="A52" s="522"/>
      <c r="B52" s="472"/>
      <c r="C52" s="485" t="s">
        <v>170</v>
      </c>
      <c r="D52" s="100" t="s">
        <v>83</v>
      </c>
      <c r="E52" s="101">
        <v>75</v>
      </c>
      <c r="F52" s="101"/>
      <c r="G52" s="101"/>
      <c r="H52" s="101"/>
      <c r="I52" s="101"/>
      <c r="J52" s="101"/>
      <c r="K52" s="101"/>
      <c r="L52" s="101"/>
      <c r="M52" s="101">
        <v>75</v>
      </c>
      <c r="N52" s="101">
        <v>75</v>
      </c>
      <c r="O52" s="101">
        <v>75</v>
      </c>
      <c r="P52" s="101"/>
      <c r="Q52" s="101"/>
      <c r="R52" s="102"/>
      <c r="S52" s="291"/>
      <c r="T52" s="292"/>
      <c r="U52" s="293"/>
      <c r="V52" s="293"/>
      <c r="W52" s="293"/>
      <c r="X52" s="293"/>
      <c r="Y52" s="293"/>
      <c r="Z52" s="294">
        <v>30</v>
      </c>
      <c r="AA52" s="294">
        <v>74</v>
      </c>
      <c r="AB52" s="294">
        <v>96</v>
      </c>
      <c r="AC52" s="106"/>
      <c r="AD52" s="295"/>
      <c r="AE52" s="293"/>
      <c r="AF52" s="787"/>
      <c r="AG52" s="475" t="s">
        <v>170</v>
      </c>
      <c r="AH52" s="471" t="s">
        <v>338</v>
      </c>
      <c r="AI52" s="471" t="s">
        <v>234</v>
      </c>
      <c r="AJ52" s="751" t="s">
        <v>320</v>
      </c>
      <c r="AK52" s="471" t="str">
        <f>+AG52</f>
        <v>8-KENNEDY</v>
      </c>
      <c r="AL52" s="471" t="s">
        <v>234</v>
      </c>
      <c r="AM52" s="780" t="s">
        <v>261</v>
      </c>
      <c r="AN52" s="791">
        <v>1067898.5949923561</v>
      </c>
      <c r="AO52" s="794">
        <v>511137.26541684306</v>
      </c>
      <c r="AP52" s="795">
        <v>556761.3295755131</v>
      </c>
      <c r="AQ52" s="471" t="s">
        <v>234</v>
      </c>
      <c r="AR52" s="471" t="s">
        <v>235</v>
      </c>
      <c r="AS52" s="790">
        <f>+AN52</f>
        <v>1067898.5949923561</v>
      </c>
      <c r="AT52" s="471" t="s">
        <v>235</v>
      </c>
      <c r="AU52" s="790">
        <f>+AS52</f>
        <v>1067898.5949923561</v>
      </c>
      <c r="AV52" s="471" t="s">
        <v>236</v>
      </c>
      <c r="AW52" s="791">
        <f>+AP52+AO52</f>
        <v>1067898.5949923561</v>
      </c>
      <c r="AX52" s="790">
        <f>+AW52</f>
        <v>1067898.5949923561</v>
      </c>
      <c r="AY52" s="780"/>
    </row>
    <row r="53" spans="1:51" ht="24" customHeight="1">
      <c r="A53" s="522"/>
      <c r="B53" s="472"/>
      <c r="C53" s="485"/>
      <c r="D53" s="108" t="s">
        <v>6</v>
      </c>
      <c r="E53" s="101">
        <v>22542420</v>
      </c>
      <c r="F53" s="101"/>
      <c r="G53" s="101"/>
      <c r="H53" s="101"/>
      <c r="I53" s="101"/>
      <c r="J53" s="101"/>
      <c r="K53" s="101"/>
      <c r="L53" s="101"/>
      <c r="M53" s="101">
        <v>22542420</v>
      </c>
      <c r="N53" s="101">
        <v>22542420</v>
      </c>
      <c r="O53" s="101">
        <v>22542420</v>
      </c>
      <c r="P53" s="101"/>
      <c r="Q53" s="101"/>
      <c r="R53" s="101"/>
      <c r="S53" s="296"/>
      <c r="T53" s="297"/>
      <c r="U53" s="298"/>
      <c r="V53" s="298"/>
      <c r="W53" s="298"/>
      <c r="X53" s="298"/>
      <c r="Y53" s="298"/>
      <c r="Z53" s="294">
        <v>27659635</v>
      </c>
      <c r="AA53" s="294">
        <v>48515657</v>
      </c>
      <c r="AB53" s="294">
        <v>48757577</v>
      </c>
      <c r="AC53" s="101"/>
      <c r="AD53" s="101"/>
      <c r="AE53" s="298"/>
      <c r="AF53" s="788"/>
      <c r="AG53" s="476"/>
      <c r="AH53" s="472"/>
      <c r="AI53" s="472"/>
      <c r="AJ53" s="752"/>
      <c r="AK53" s="472"/>
      <c r="AL53" s="472"/>
      <c r="AM53" s="781"/>
      <c r="AN53" s="792"/>
      <c r="AO53" s="794"/>
      <c r="AP53" s="796"/>
      <c r="AQ53" s="472"/>
      <c r="AR53" s="472"/>
      <c r="AS53" s="472"/>
      <c r="AT53" s="472"/>
      <c r="AU53" s="472"/>
      <c r="AV53" s="472"/>
      <c r="AW53" s="792"/>
      <c r="AX53" s="472"/>
      <c r="AY53" s="781"/>
    </row>
    <row r="54" spans="1:51" ht="24" customHeight="1">
      <c r="A54" s="522"/>
      <c r="B54" s="472"/>
      <c r="C54" s="485"/>
      <c r="D54" s="100" t="s">
        <v>84</v>
      </c>
      <c r="E54" s="101">
        <v>0</v>
      </c>
      <c r="F54" s="106"/>
      <c r="G54" s="106"/>
      <c r="H54" s="106"/>
      <c r="I54" s="106"/>
      <c r="J54" s="106"/>
      <c r="K54" s="106"/>
      <c r="L54" s="106"/>
      <c r="M54" s="101">
        <v>0</v>
      </c>
      <c r="N54" s="101">
        <v>0</v>
      </c>
      <c r="O54" s="101">
        <v>0</v>
      </c>
      <c r="P54" s="106"/>
      <c r="Q54" s="106"/>
      <c r="R54" s="106"/>
      <c r="S54" s="299"/>
      <c r="T54" s="300"/>
      <c r="U54" s="301"/>
      <c r="V54" s="301"/>
      <c r="W54" s="301"/>
      <c r="X54" s="301"/>
      <c r="Y54" s="301"/>
      <c r="Z54" s="301">
        <v>0</v>
      </c>
      <c r="AA54" s="301">
        <v>0</v>
      </c>
      <c r="AB54" s="301">
        <v>0</v>
      </c>
      <c r="AC54" s="106"/>
      <c r="AD54" s="101"/>
      <c r="AE54" s="301"/>
      <c r="AF54" s="788"/>
      <c r="AG54" s="476"/>
      <c r="AH54" s="472"/>
      <c r="AI54" s="472"/>
      <c r="AJ54" s="752"/>
      <c r="AK54" s="472"/>
      <c r="AL54" s="472"/>
      <c r="AM54" s="781"/>
      <c r="AN54" s="792"/>
      <c r="AO54" s="794"/>
      <c r="AP54" s="796"/>
      <c r="AQ54" s="472"/>
      <c r="AR54" s="472"/>
      <c r="AS54" s="472"/>
      <c r="AT54" s="472"/>
      <c r="AU54" s="472"/>
      <c r="AV54" s="472"/>
      <c r="AW54" s="792"/>
      <c r="AX54" s="472"/>
      <c r="AY54" s="781"/>
    </row>
    <row r="55" spans="1:51" ht="24" customHeight="1">
      <c r="A55" s="522"/>
      <c r="B55" s="472"/>
      <c r="C55" s="485"/>
      <c r="D55" s="108" t="s">
        <v>7</v>
      </c>
      <c r="E55" s="101">
        <v>0</v>
      </c>
      <c r="F55" s="106"/>
      <c r="G55" s="106"/>
      <c r="H55" s="106"/>
      <c r="I55" s="106"/>
      <c r="J55" s="106"/>
      <c r="K55" s="106"/>
      <c r="L55" s="106"/>
      <c r="M55" s="101">
        <v>0</v>
      </c>
      <c r="N55" s="101">
        <v>0</v>
      </c>
      <c r="O55" s="101">
        <v>0</v>
      </c>
      <c r="P55" s="106"/>
      <c r="Q55" s="106"/>
      <c r="R55" s="106"/>
      <c r="S55" s="299"/>
      <c r="T55" s="300"/>
      <c r="U55" s="301"/>
      <c r="V55" s="301"/>
      <c r="W55" s="301"/>
      <c r="X55" s="301"/>
      <c r="Y55" s="301"/>
      <c r="Z55" s="301">
        <v>0</v>
      </c>
      <c r="AA55" s="301">
        <v>0</v>
      </c>
      <c r="AB55" s="301">
        <v>0</v>
      </c>
      <c r="AC55" s="106"/>
      <c r="AD55" s="101"/>
      <c r="AE55" s="301"/>
      <c r="AF55" s="788"/>
      <c r="AG55" s="476"/>
      <c r="AH55" s="472"/>
      <c r="AI55" s="472"/>
      <c r="AJ55" s="752"/>
      <c r="AK55" s="472"/>
      <c r="AL55" s="472"/>
      <c r="AM55" s="781"/>
      <c r="AN55" s="792"/>
      <c r="AO55" s="794"/>
      <c r="AP55" s="796"/>
      <c r="AQ55" s="472"/>
      <c r="AR55" s="472"/>
      <c r="AS55" s="472"/>
      <c r="AT55" s="472"/>
      <c r="AU55" s="472"/>
      <c r="AV55" s="472"/>
      <c r="AW55" s="792"/>
      <c r="AX55" s="472"/>
      <c r="AY55" s="781"/>
    </row>
    <row r="56" spans="1:51" ht="24" customHeight="1">
      <c r="A56" s="522"/>
      <c r="B56" s="472"/>
      <c r="C56" s="485"/>
      <c r="D56" s="100" t="s">
        <v>85</v>
      </c>
      <c r="E56" s="115">
        <v>75</v>
      </c>
      <c r="F56" s="116"/>
      <c r="G56" s="116"/>
      <c r="H56" s="116"/>
      <c r="I56" s="116"/>
      <c r="J56" s="116"/>
      <c r="K56" s="116"/>
      <c r="L56" s="116"/>
      <c r="M56" s="115">
        <v>75</v>
      </c>
      <c r="N56" s="115">
        <v>75</v>
      </c>
      <c r="O56" s="115">
        <v>75</v>
      </c>
      <c r="P56" s="116"/>
      <c r="Q56" s="116"/>
      <c r="R56" s="116"/>
      <c r="S56" s="302"/>
      <c r="T56" s="303"/>
      <c r="U56" s="304"/>
      <c r="V56" s="304"/>
      <c r="W56" s="304"/>
      <c r="X56" s="304"/>
      <c r="Y56" s="304"/>
      <c r="Z56" s="115">
        <v>30</v>
      </c>
      <c r="AA56" s="115">
        <v>74</v>
      </c>
      <c r="AB56" s="115">
        <v>96</v>
      </c>
      <c r="AC56" s="116"/>
      <c r="AD56" s="120"/>
      <c r="AE56" s="304"/>
      <c r="AF56" s="788"/>
      <c r="AG56" s="476"/>
      <c r="AH56" s="472"/>
      <c r="AI56" s="472"/>
      <c r="AJ56" s="752"/>
      <c r="AK56" s="472"/>
      <c r="AL56" s="472"/>
      <c r="AM56" s="781"/>
      <c r="AN56" s="792"/>
      <c r="AO56" s="794"/>
      <c r="AP56" s="796"/>
      <c r="AQ56" s="472"/>
      <c r="AR56" s="472"/>
      <c r="AS56" s="472"/>
      <c r="AT56" s="472"/>
      <c r="AU56" s="472"/>
      <c r="AV56" s="472"/>
      <c r="AW56" s="792"/>
      <c r="AX56" s="472"/>
      <c r="AY56" s="781"/>
    </row>
    <row r="57" spans="1:51" ht="24" customHeight="1">
      <c r="A57" s="522"/>
      <c r="B57" s="472"/>
      <c r="C57" s="485"/>
      <c r="D57" s="108" t="s">
        <v>88</v>
      </c>
      <c r="E57" s="115">
        <v>22542420</v>
      </c>
      <c r="F57" s="116"/>
      <c r="G57" s="116"/>
      <c r="H57" s="116"/>
      <c r="I57" s="116"/>
      <c r="J57" s="116"/>
      <c r="K57" s="116"/>
      <c r="L57" s="116"/>
      <c r="M57" s="115">
        <v>22542420</v>
      </c>
      <c r="N57" s="115">
        <v>22542420</v>
      </c>
      <c r="O57" s="115">
        <v>22542420</v>
      </c>
      <c r="P57" s="116"/>
      <c r="Q57" s="116"/>
      <c r="R57" s="116"/>
      <c r="S57" s="302"/>
      <c r="T57" s="303"/>
      <c r="U57" s="304"/>
      <c r="V57" s="304"/>
      <c r="W57" s="304"/>
      <c r="X57" s="304"/>
      <c r="Y57" s="304"/>
      <c r="Z57" s="115">
        <v>27659635</v>
      </c>
      <c r="AA57" s="115">
        <v>56909217</v>
      </c>
      <c r="AB57" s="115">
        <v>48757577</v>
      </c>
      <c r="AC57" s="116"/>
      <c r="AD57" s="120"/>
      <c r="AE57" s="304"/>
      <c r="AF57" s="789"/>
      <c r="AG57" s="477"/>
      <c r="AH57" s="473"/>
      <c r="AI57" s="473"/>
      <c r="AJ57" s="753"/>
      <c r="AK57" s="473"/>
      <c r="AL57" s="473"/>
      <c r="AM57" s="782"/>
      <c r="AN57" s="793"/>
      <c r="AO57" s="794"/>
      <c r="AP57" s="797"/>
      <c r="AQ57" s="473"/>
      <c r="AR57" s="473"/>
      <c r="AS57" s="473"/>
      <c r="AT57" s="473"/>
      <c r="AU57" s="473"/>
      <c r="AV57" s="473"/>
      <c r="AW57" s="793"/>
      <c r="AX57" s="473"/>
      <c r="AY57" s="782"/>
    </row>
    <row r="58" spans="1:51" ht="22.5" customHeight="1">
      <c r="A58" s="522"/>
      <c r="B58" s="472"/>
      <c r="C58" s="485" t="s">
        <v>171</v>
      </c>
      <c r="D58" s="100" t="s">
        <v>83</v>
      </c>
      <c r="E58" s="101">
        <v>868</v>
      </c>
      <c r="F58" s="101"/>
      <c r="G58" s="101"/>
      <c r="H58" s="101"/>
      <c r="I58" s="101"/>
      <c r="J58" s="101"/>
      <c r="K58" s="101"/>
      <c r="L58" s="101"/>
      <c r="M58" s="101">
        <v>868</v>
      </c>
      <c r="N58" s="101">
        <v>868</v>
      </c>
      <c r="O58" s="101">
        <v>868</v>
      </c>
      <c r="P58" s="101"/>
      <c r="Q58" s="101"/>
      <c r="R58" s="102"/>
      <c r="S58" s="291"/>
      <c r="T58" s="292"/>
      <c r="U58" s="293"/>
      <c r="V58" s="293"/>
      <c r="W58" s="293"/>
      <c r="X58" s="293"/>
      <c r="Y58" s="293"/>
      <c r="Z58" s="294">
        <v>53</v>
      </c>
      <c r="AA58" s="294">
        <v>101</v>
      </c>
      <c r="AB58" s="294">
        <v>192</v>
      </c>
      <c r="AC58" s="106"/>
      <c r="AD58" s="295"/>
      <c r="AE58" s="293"/>
      <c r="AF58" s="787"/>
      <c r="AG58" s="475" t="s">
        <v>171</v>
      </c>
      <c r="AH58" s="471" t="s">
        <v>339</v>
      </c>
      <c r="AI58" s="471" t="s">
        <v>234</v>
      </c>
      <c r="AJ58" s="751" t="s">
        <v>320</v>
      </c>
      <c r="AK58" s="471" t="str">
        <f>+AG58</f>
        <v>9-FONTIBON</v>
      </c>
      <c r="AL58" s="471" t="s">
        <v>234</v>
      </c>
      <c r="AM58" s="780" t="s">
        <v>261</v>
      </c>
      <c r="AN58" s="791">
        <v>383733.88672535215</v>
      </c>
      <c r="AO58" s="794">
        <v>181875.53241475826</v>
      </c>
      <c r="AP58" s="795">
        <v>201858.3543105939</v>
      </c>
      <c r="AQ58" s="471" t="s">
        <v>234</v>
      </c>
      <c r="AR58" s="471" t="s">
        <v>235</v>
      </c>
      <c r="AS58" s="790">
        <f>+AN58</f>
        <v>383733.88672535215</v>
      </c>
      <c r="AT58" s="471" t="s">
        <v>235</v>
      </c>
      <c r="AU58" s="790">
        <f>+AS58</f>
        <v>383733.88672535215</v>
      </c>
      <c r="AV58" s="471" t="s">
        <v>236</v>
      </c>
      <c r="AW58" s="791">
        <f>+AP58+AO58</f>
        <v>383733.88672535215</v>
      </c>
      <c r="AX58" s="790">
        <f>+AW58</f>
        <v>383733.88672535215</v>
      </c>
      <c r="AY58" s="780"/>
    </row>
    <row r="59" spans="1:51" ht="22.5" customHeight="1">
      <c r="A59" s="522"/>
      <c r="B59" s="472"/>
      <c r="C59" s="485"/>
      <c r="D59" s="108" t="s">
        <v>6</v>
      </c>
      <c r="E59" s="101">
        <v>260307110</v>
      </c>
      <c r="F59" s="101"/>
      <c r="G59" s="101"/>
      <c r="H59" s="101"/>
      <c r="I59" s="101"/>
      <c r="J59" s="101"/>
      <c r="K59" s="101"/>
      <c r="L59" s="101"/>
      <c r="M59" s="101">
        <v>260307110</v>
      </c>
      <c r="N59" s="101">
        <v>260307110</v>
      </c>
      <c r="O59" s="101">
        <v>260307110</v>
      </c>
      <c r="P59" s="101"/>
      <c r="Q59" s="101"/>
      <c r="R59" s="101"/>
      <c r="S59" s="296"/>
      <c r="T59" s="297"/>
      <c r="U59" s="298"/>
      <c r="V59" s="298"/>
      <c r="W59" s="298"/>
      <c r="X59" s="298"/>
      <c r="Y59" s="298"/>
      <c r="Z59" s="294">
        <v>48865355</v>
      </c>
      <c r="AA59" s="294">
        <v>97031314</v>
      </c>
      <c r="AB59" s="294">
        <v>97515149</v>
      </c>
      <c r="AC59" s="101"/>
      <c r="AD59" s="101"/>
      <c r="AE59" s="298"/>
      <c r="AF59" s="788"/>
      <c r="AG59" s="476"/>
      <c r="AH59" s="472"/>
      <c r="AI59" s="472"/>
      <c r="AJ59" s="752"/>
      <c r="AK59" s="472"/>
      <c r="AL59" s="472"/>
      <c r="AM59" s="781"/>
      <c r="AN59" s="792"/>
      <c r="AO59" s="794"/>
      <c r="AP59" s="796"/>
      <c r="AQ59" s="472"/>
      <c r="AR59" s="472"/>
      <c r="AS59" s="472"/>
      <c r="AT59" s="472"/>
      <c r="AU59" s="472"/>
      <c r="AV59" s="472"/>
      <c r="AW59" s="792"/>
      <c r="AX59" s="472"/>
      <c r="AY59" s="781"/>
    </row>
    <row r="60" spans="1:51" ht="22.5" customHeight="1">
      <c r="A60" s="522"/>
      <c r="B60" s="472"/>
      <c r="C60" s="485"/>
      <c r="D60" s="100" t="s">
        <v>84</v>
      </c>
      <c r="E60" s="101">
        <v>0</v>
      </c>
      <c r="F60" s="106"/>
      <c r="G60" s="106"/>
      <c r="H60" s="106"/>
      <c r="I60" s="106"/>
      <c r="J60" s="106"/>
      <c r="K60" s="106"/>
      <c r="L60" s="106"/>
      <c r="M60" s="101">
        <v>0</v>
      </c>
      <c r="N60" s="101">
        <v>0</v>
      </c>
      <c r="O60" s="101">
        <v>0</v>
      </c>
      <c r="P60" s="106"/>
      <c r="Q60" s="106"/>
      <c r="R60" s="106"/>
      <c r="S60" s="299"/>
      <c r="T60" s="300"/>
      <c r="U60" s="301"/>
      <c r="V60" s="301"/>
      <c r="W60" s="301"/>
      <c r="X60" s="301"/>
      <c r="Y60" s="301"/>
      <c r="Z60" s="301">
        <v>0</v>
      </c>
      <c r="AA60" s="301">
        <v>0</v>
      </c>
      <c r="AB60" s="301">
        <v>0</v>
      </c>
      <c r="AC60" s="106"/>
      <c r="AD60" s="101"/>
      <c r="AE60" s="301"/>
      <c r="AF60" s="788"/>
      <c r="AG60" s="476"/>
      <c r="AH60" s="472"/>
      <c r="AI60" s="472"/>
      <c r="AJ60" s="752"/>
      <c r="AK60" s="472"/>
      <c r="AL60" s="472"/>
      <c r="AM60" s="781"/>
      <c r="AN60" s="792"/>
      <c r="AO60" s="794"/>
      <c r="AP60" s="796"/>
      <c r="AQ60" s="472"/>
      <c r="AR60" s="472"/>
      <c r="AS60" s="472"/>
      <c r="AT60" s="472"/>
      <c r="AU60" s="472"/>
      <c r="AV60" s="472"/>
      <c r="AW60" s="792"/>
      <c r="AX60" s="472"/>
      <c r="AY60" s="781"/>
    </row>
    <row r="61" spans="1:51" ht="22.5" customHeight="1">
      <c r="A61" s="522"/>
      <c r="B61" s="472"/>
      <c r="C61" s="485"/>
      <c r="D61" s="108" t="s">
        <v>7</v>
      </c>
      <c r="E61" s="101">
        <v>0</v>
      </c>
      <c r="F61" s="106"/>
      <c r="G61" s="106"/>
      <c r="H61" s="106"/>
      <c r="I61" s="106"/>
      <c r="J61" s="106"/>
      <c r="K61" s="106"/>
      <c r="L61" s="106"/>
      <c r="M61" s="101">
        <v>0</v>
      </c>
      <c r="N61" s="101">
        <v>0</v>
      </c>
      <c r="O61" s="101">
        <v>0</v>
      </c>
      <c r="P61" s="106"/>
      <c r="Q61" s="106"/>
      <c r="R61" s="106"/>
      <c r="S61" s="299"/>
      <c r="T61" s="300"/>
      <c r="U61" s="301"/>
      <c r="V61" s="301"/>
      <c r="W61" s="301"/>
      <c r="X61" s="301"/>
      <c r="Y61" s="301"/>
      <c r="Z61" s="301">
        <v>0</v>
      </c>
      <c r="AA61" s="301">
        <v>0</v>
      </c>
      <c r="AB61" s="301">
        <v>0</v>
      </c>
      <c r="AC61" s="106"/>
      <c r="AD61" s="101"/>
      <c r="AE61" s="301"/>
      <c r="AF61" s="788"/>
      <c r="AG61" s="476"/>
      <c r="AH61" s="472"/>
      <c r="AI61" s="472"/>
      <c r="AJ61" s="752"/>
      <c r="AK61" s="472"/>
      <c r="AL61" s="472"/>
      <c r="AM61" s="781"/>
      <c r="AN61" s="792"/>
      <c r="AO61" s="794"/>
      <c r="AP61" s="796"/>
      <c r="AQ61" s="472"/>
      <c r="AR61" s="472"/>
      <c r="AS61" s="472"/>
      <c r="AT61" s="472"/>
      <c r="AU61" s="472"/>
      <c r="AV61" s="472"/>
      <c r="AW61" s="792"/>
      <c r="AX61" s="472"/>
      <c r="AY61" s="781"/>
    </row>
    <row r="62" spans="1:51" ht="22.5" customHeight="1">
      <c r="A62" s="522"/>
      <c r="B62" s="472"/>
      <c r="C62" s="485"/>
      <c r="D62" s="100" t="s">
        <v>85</v>
      </c>
      <c r="E62" s="115">
        <v>868</v>
      </c>
      <c r="F62" s="116"/>
      <c r="G62" s="116"/>
      <c r="H62" s="116"/>
      <c r="I62" s="116"/>
      <c r="J62" s="116"/>
      <c r="K62" s="116"/>
      <c r="L62" s="116"/>
      <c r="M62" s="115">
        <v>868</v>
      </c>
      <c r="N62" s="115">
        <v>868</v>
      </c>
      <c r="O62" s="115">
        <v>868</v>
      </c>
      <c r="P62" s="116"/>
      <c r="Q62" s="116"/>
      <c r="R62" s="116"/>
      <c r="S62" s="302"/>
      <c r="T62" s="303"/>
      <c r="U62" s="304"/>
      <c r="V62" s="304"/>
      <c r="W62" s="304"/>
      <c r="X62" s="304"/>
      <c r="Y62" s="304"/>
      <c r="Z62" s="115">
        <v>53</v>
      </c>
      <c r="AA62" s="115">
        <v>101</v>
      </c>
      <c r="AB62" s="115">
        <v>192</v>
      </c>
      <c r="AC62" s="116"/>
      <c r="AD62" s="120"/>
      <c r="AE62" s="304"/>
      <c r="AF62" s="788"/>
      <c r="AG62" s="476"/>
      <c r="AH62" s="472"/>
      <c r="AI62" s="472"/>
      <c r="AJ62" s="752"/>
      <c r="AK62" s="472"/>
      <c r="AL62" s="472"/>
      <c r="AM62" s="781"/>
      <c r="AN62" s="792"/>
      <c r="AO62" s="794"/>
      <c r="AP62" s="796"/>
      <c r="AQ62" s="472"/>
      <c r="AR62" s="472"/>
      <c r="AS62" s="472"/>
      <c r="AT62" s="472"/>
      <c r="AU62" s="472"/>
      <c r="AV62" s="472"/>
      <c r="AW62" s="792"/>
      <c r="AX62" s="472"/>
      <c r="AY62" s="781"/>
    </row>
    <row r="63" spans="1:51" ht="22.5" customHeight="1">
      <c r="A63" s="522"/>
      <c r="B63" s="472"/>
      <c r="C63" s="485"/>
      <c r="D63" s="108" t="s">
        <v>88</v>
      </c>
      <c r="E63" s="115">
        <v>260307110</v>
      </c>
      <c r="F63" s="116"/>
      <c r="G63" s="116"/>
      <c r="H63" s="116"/>
      <c r="I63" s="116"/>
      <c r="J63" s="116"/>
      <c r="K63" s="116"/>
      <c r="L63" s="116"/>
      <c r="M63" s="115">
        <v>260307110</v>
      </c>
      <c r="N63" s="115">
        <v>260307110</v>
      </c>
      <c r="O63" s="115">
        <v>260307110</v>
      </c>
      <c r="P63" s="116"/>
      <c r="Q63" s="116"/>
      <c r="R63" s="116"/>
      <c r="S63" s="302"/>
      <c r="T63" s="303"/>
      <c r="U63" s="304"/>
      <c r="V63" s="304"/>
      <c r="W63" s="304"/>
      <c r="X63" s="304"/>
      <c r="Y63" s="304"/>
      <c r="Z63" s="115">
        <v>48865355</v>
      </c>
      <c r="AA63" s="115">
        <v>77673391</v>
      </c>
      <c r="AB63" s="115">
        <v>97515149</v>
      </c>
      <c r="AC63" s="116"/>
      <c r="AD63" s="120"/>
      <c r="AE63" s="304"/>
      <c r="AF63" s="789"/>
      <c r="AG63" s="477"/>
      <c r="AH63" s="473"/>
      <c r="AI63" s="473"/>
      <c r="AJ63" s="753"/>
      <c r="AK63" s="473"/>
      <c r="AL63" s="473"/>
      <c r="AM63" s="782"/>
      <c r="AN63" s="793"/>
      <c r="AO63" s="794"/>
      <c r="AP63" s="797"/>
      <c r="AQ63" s="473"/>
      <c r="AR63" s="473"/>
      <c r="AS63" s="473"/>
      <c r="AT63" s="473"/>
      <c r="AU63" s="473"/>
      <c r="AV63" s="473"/>
      <c r="AW63" s="793"/>
      <c r="AX63" s="473"/>
      <c r="AY63" s="782"/>
    </row>
    <row r="64" spans="1:51" ht="18" customHeight="1">
      <c r="A64" s="522"/>
      <c r="B64" s="472"/>
      <c r="C64" s="485" t="s">
        <v>172</v>
      </c>
      <c r="D64" s="100" t="s">
        <v>83</v>
      </c>
      <c r="E64" s="101">
        <v>182</v>
      </c>
      <c r="F64" s="101"/>
      <c r="G64" s="101"/>
      <c r="H64" s="101"/>
      <c r="I64" s="101"/>
      <c r="J64" s="101"/>
      <c r="K64" s="101"/>
      <c r="L64" s="101"/>
      <c r="M64" s="101">
        <v>182</v>
      </c>
      <c r="N64" s="101">
        <v>182</v>
      </c>
      <c r="O64" s="101">
        <v>182</v>
      </c>
      <c r="P64" s="101"/>
      <c r="Q64" s="101"/>
      <c r="R64" s="102"/>
      <c r="S64" s="291"/>
      <c r="T64" s="292"/>
      <c r="U64" s="293"/>
      <c r="V64" s="293"/>
      <c r="W64" s="293"/>
      <c r="X64" s="293"/>
      <c r="Y64" s="293"/>
      <c r="Z64" s="294">
        <v>31</v>
      </c>
      <c r="AA64" s="294">
        <v>57</v>
      </c>
      <c r="AB64" s="294">
        <v>78</v>
      </c>
      <c r="AC64" s="106"/>
      <c r="AD64" s="295"/>
      <c r="AE64" s="293"/>
      <c r="AF64" s="787"/>
      <c r="AG64" s="475" t="s">
        <v>172</v>
      </c>
      <c r="AH64" s="471" t="s">
        <v>340</v>
      </c>
      <c r="AI64" s="471" t="s">
        <v>234</v>
      </c>
      <c r="AJ64" s="751" t="s">
        <v>320</v>
      </c>
      <c r="AK64" s="471" t="str">
        <f>+AG64</f>
        <v>10-ENGATIVA</v>
      </c>
      <c r="AL64" s="471" t="s">
        <v>234</v>
      </c>
      <c r="AM64" s="780" t="s">
        <v>261</v>
      </c>
      <c r="AN64" s="791">
        <v>831377.9335798082</v>
      </c>
      <c r="AO64" s="794">
        <v>392164.2268346472</v>
      </c>
      <c r="AP64" s="795">
        <v>439213.70674516103</v>
      </c>
      <c r="AQ64" s="471" t="s">
        <v>234</v>
      </c>
      <c r="AR64" s="471" t="s">
        <v>235</v>
      </c>
      <c r="AS64" s="790">
        <f>+AN64</f>
        <v>831377.9335798082</v>
      </c>
      <c r="AT64" s="471" t="s">
        <v>235</v>
      </c>
      <c r="AU64" s="790">
        <f>+AS64</f>
        <v>831377.9335798082</v>
      </c>
      <c r="AV64" s="471" t="s">
        <v>236</v>
      </c>
      <c r="AW64" s="791">
        <f>+AP64+AO64</f>
        <v>831377.9335798082</v>
      </c>
      <c r="AX64" s="790">
        <f>+AW64</f>
        <v>831377.9335798082</v>
      </c>
      <c r="AY64" s="780"/>
    </row>
    <row r="65" spans="1:51" ht="18" customHeight="1">
      <c r="A65" s="522"/>
      <c r="B65" s="472"/>
      <c r="C65" s="485"/>
      <c r="D65" s="108" t="s">
        <v>6</v>
      </c>
      <c r="E65" s="101">
        <v>54585612</v>
      </c>
      <c r="F65" s="101"/>
      <c r="G65" s="101"/>
      <c r="H65" s="101"/>
      <c r="I65" s="101"/>
      <c r="J65" s="101"/>
      <c r="K65" s="101"/>
      <c r="L65" s="101"/>
      <c r="M65" s="101">
        <v>54585612</v>
      </c>
      <c r="N65" s="101">
        <v>54585612</v>
      </c>
      <c r="O65" s="101">
        <v>54585612</v>
      </c>
      <c r="P65" s="101"/>
      <c r="Q65" s="101"/>
      <c r="R65" s="101"/>
      <c r="S65" s="296"/>
      <c r="T65" s="297"/>
      <c r="U65" s="298"/>
      <c r="V65" s="298"/>
      <c r="W65" s="298"/>
      <c r="X65" s="298"/>
      <c r="Y65" s="298"/>
      <c r="Z65" s="294">
        <v>28581623</v>
      </c>
      <c r="AA65" s="294">
        <v>39418971</v>
      </c>
      <c r="AB65" s="294">
        <v>39615529</v>
      </c>
      <c r="AC65" s="101"/>
      <c r="AD65" s="101"/>
      <c r="AE65" s="298"/>
      <c r="AF65" s="788"/>
      <c r="AG65" s="476"/>
      <c r="AH65" s="472"/>
      <c r="AI65" s="472"/>
      <c r="AJ65" s="752"/>
      <c r="AK65" s="472"/>
      <c r="AL65" s="472"/>
      <c r="AM65" s="781"/>
      <c r="AN65" s="792"/>
      <c r="AO65" s="794"/>
      <c r="AP65" s="796"/>
      <c r="AQ65" s="472"/>
      <c r="AR65" s="472"/>
      <c r="AS65" s="472"/>
      <c r="AT65" s="472"/>
      <c r="AU65" s="472"/>
      <c r="AV65" s="472"/>
      <c r="AW65" s="792"/>
      <c r="AX65" s="472"/>
      <c r="AY65" s="781"/>
    </row>
    <row r="66" spans="1:51" ht="18" customHeight="1">
      <c r="A66" s="522"/>
      <c r="B66" s="472"/>
      <c r="C66" s="485"/>
      <c r="D66" s="100" t="s">
        <v>84</v>
      </c>
      <c r="E66" s="101">
        <v>0</v>
      </c>
      <c r="F66" s="106"/>
      <c r="G66" s="106"/>
      <c r="H66" s="106"/>
      <c r="I66" s="106"/>
      <c r="J66" s="106"/>
      <c r="K66" s="106"/>
      <c r="L66" s="106"/>
      <c r="M66" s="101">
        <v>0</v>
      </c>
      <c r="N66" s="101">
        <v>0</v>
      </c>
      <c r="O66" s="101">
        <v>0</v>
      </c>
      <c r="P66" s="106"/>
      <c r="Q66" s="106"/>
      <c r="R66" s="106"/>
      <c r="S66" s="299"/>
      <c r="T66" s="300"/>
      <c r="U66" s="301"/>
      <c r="V66" s="301"/>
      <c r="W66" s="301"/>
      <c r="X66" s="301"/>
      <c r="Y66" s="301"/>
      <c r="Z66" s="301">
        <v>0</v>
      </c>
      <c r="AA66" s="301">
        <v>0</v>
      </c>
      <c r="AB66" s="301">
        <v>0</v>
      </c>
      <c r="AC66" s="106"/>
      <c r="AD66" s="101"/>
      <c r="AE66" s="301"/>
      <c r="AF66" s="788"/>
      <c r="AG66" s="476"/>
      <c r="AH66" s="472"/>
      <c r="AI66" s="472"/>
      <c r="AJ66" s="752"/>
      <c r="AK66" s="472"/>
      <c r="AL66" s="472"/>
      <c r="AM66" s="781"/>
      <c r="AN66" s="792"/>
      <c r="AO66" s="794"/>
      <c r="AP66" s="796"/>
      <c r="AQ66" s="472"/>
      <c r="AR66" s="472"/>
      <c r="AS66" s="472"/>
      <c r="AT66" s="472"/>
      <c r="AU66" s="472"/>
      <c r="AV66" s="472"/>
      <c r="AW66" s="792"/>
      <c r="AX66" s="472"/>
      <c r="AY66" s="781"/>
    </row>
    <row r="67" spans="1:51" ht="18" customHeight="1">
      <c r="A67" s="522"/>
      <c r="B67" s="472"/>
      <c r="C67" s="485"/>
      <c r="D67" s="108" t="s">
        <v>7</v>
      </c>
      <c r="E67" s="101">
        <v>0</v>
      </c>
      <c r="F67" s="106"/>
      <c r="G67" s="106"/>
      <c r="H67" s="106"/>
      <c r="I67" s="106"/>
      <c r="J67" s="106"/>
      <c r="K67" s="106"/>
      <c r="L67" s="106"/>
      <c r="M67" s="101">
        <v>0</v>
      </c>
      <c r="N67" s="101">
        <v>0</v>
      </c>
      <c r="O67" s="101">
        <v>0</v>
      </c>
      <c r="P67" s="106"/>
      <c r="Q67" s="106"/>
      <c r="R67" s="106"/>
      <c r="S67" s="299"/>
      <c r="T67" s="300"/>
      <c r="U67" s="301"/>
      <c r="V67" s="301"/>
      <c r="W67" s="301"/>
      <c r="X67" s="301"/>
      <c r="Y67" s="301"/>
      <c r="Z67" s="301">
        <v>0</v>
      </c>
      <c r="AA67" s="301">
        <v>0</v>
      </c>
      <c r="AB67" s="301">
        <v>0</v>
      </c>
      <c r="AC67" s="106"/>
      <c r="AD67" s="101"/>
      <c r="AE67" s="301"/>
      <c r="AF67" s="788"/>
      <c r="AG67" s="476"/>
      <c r="AH67" s="472"/>
      <c r="AI67" s="472"/>
      <c r="AJ67" s="752"/>
      <c r="AK67" s="472"/>
      <c r="AL67" s="472"/>
      <c r="AM67" s="781"/>
      <c r="AN67" s="792"/>
      <c r="AO67" s="794"/>
      <c r="AP67" s="796"/>
      <c r="AQ67" s="472"/>
      <c r="AR67" s="472"/>
      <c r="AS67" s="472"/>
      <c r="AT67" s="472"/>
      <c r="AU67" s="472"/>
      <c r="AV67" s="472"/>
      <c r="AW67" s="792"/>
      <c r="AX67" s="472"/>
      <c r="AY67" s="781"/>
    </row>
    <row r="68" spans="1:51" ht="18" customHeight="1">
      <c r="A68" s="522"/>
      <c r="B68" s="472"/>
      <c r="C68" s="485"/>
      <c r="D68" s="100" t="s">
        <v>85</v>
      </c>
      <c r="E68" s="115">
        <v>182</v>
      </c>
      <c r="F68" s="116"/>
      <c r="G68" s="116"/>
      <c r="H68" s="116"/>
      <c r="I68" s="116"/>
      <c r="J68" s="116"/>
      <c r="K68" s="116"/>
      <c r="L68" s="116"/>
      <c r="M68" s="115">
        <v>182</v>
      </c>
      <c r="N68" s="115">
        <v>182</v>
      </c>
      <c r="O68" s="115">
        <v>182</v>
      </c>
      <c r="P68" s="116"/>
      <c r="Q68" s="116"/>
      <c r="R68" s="116"/>
      <c r="S68" s="302"/>
      <c r="T68" s="303"/>
      <c r="U68" s="304"/>
      <c r="V68" s="304"/>
      <c r="W68" s="304"/>
      <c r="X68" s="304"/>
      <c r="Y68" s="304"/>
      <c r="Z68" s="115">
        <v>31</v>
      </c>
      <c r="AA68" s="115">
        <v>57</v>
      </c>
      <c r="AB68" s="115">
        <v>78</v>
      </c>
      <c r="AC68" s="116"/>
      <c r="AD68" s="120"/>
      <c r="AE68" s="304"/>
      <c r="AF68" s="788"/>
      <c r="AG68" s="476"/>
      <c r="AH68" s="472"/>
      <c r="AI68" s="472"/>
      <c r="AJ68" s="752"/>
      <c r="AK68" s="472"/>
      <c r="AL68" s="472"/>
      <c r="AM68" s="781"/>
      <c r="AN68" s="792"/>
      <c r="AO68" s="794"/>
      <c r="AP68" s="796"/>
      <c r="AQ68" s="472"/>
      <c r="AR68" s="472"/>
      <c r="AS68" s="472"/>
      <c r="AT68" s="472"/>
      <c r="AU68" s="472"/>
      <c r="AV68" s="472"/>
      <c r="AW68" s="792"/>
      <c r="AX68" s="472"/>
      <c r="AY68" s="781"/>
    </row>
    <row r="69" spans="1:51" ht="18" customHeight="1">
      <c r="A69" s="522"/>
      <c r="B69" s="472"/>
      <c r="C69" s="485"/>
      <c r="D69" s="108" t="s">
        <v>88</v>
      </c>
      <c r="E69" s="115">
        <v>54585612</v>
      </c>
      <c r="F69" s="116"/>
      <c r="G69" s="116"/>
      <c r="H69" s="116"/>
      <c r="I69" s="116"/>
      <c r="J69" s="116"/>
      <c r="K69" s="116"/>
      <c r="L69" s="116"/>
      <c r="M69" s="115">
        <v>54585612</v>
      </c>
      <c r="N69" s="115">
        <v>54585612</v>
      </c>
      <c r="O69" s="115">
        <v>54585612</v>
      </c>
      <c r="P69" s="116"/>
      <c r="Q69" s="116"/>
      <c r="R69" s="116"/>
      <c r="S69" s="302"/>
      <c r="T69" s="303"/>
      <c r="U69" s="304"/>
      <c r="V69" s="304"/>
      <c r="W69" s="304"/>
      <c r="X69" s="304"/>
      <c r="Y69" s="304"/>
      <c r="Z69" s="115">
        <v>28581623</v>
      </c>
      <c r="AA69" s="115">
        <v>43835478</v>
      </c>
      <c r="AB69" s="115">
        <v>39615529</v>
      </c>
      <c r="AC69" s="116"/>
      <c r="AD69" s="120"/>
      <c r="AE69" s="304"/>
      <c r="AF69" s="789"/>
      <c r="AG69" s="477"/>
      <c r="AH69" s="473"/>
      <c r="AI69" s="473"/>
      <c r="AJ69" s="753"/>
      <c r="AK69" s="473"/>
      <c r="AL69" s="473"/>
      <c r="AM69" s="782"/>
      <c r="AN69" s="793"/>
      <c r="AO69" s="794"/>
      <c r="AP69" s="797"/>
      <c r="AQ69" s="473"/>
      <c r="AR69" s="473"/>
      <c r="AS69" s="473"/>
      <c r="AT69" s="473"/>
      <c r="AU69" s="473"/>
      <c r="AV69" s="473"/>
      <c r="AW69" s="793"/>
      <c r="AX69" s="473"/>
      <c r="AY69" s="782"/>
    </row>
    <row r="70" spans="1:51" ht="26.25" customHeight="1">
      <c r="A70" s="522"/>
      <c r="B70" s="472"/>
      <c r="C70" s="485" t="s">
        <v>173</v>
      </c>
      <c r="D70" s="100" t="s">
        <v>83</v>
      </c>
      <c r="E70" s="101">
        <v>147</v>
      </c>
      <c r="F70" s="101"/>
      <c r="G70" s="101"/>
      <c r="H70" s="101"/>
      <c r="I70" s="101"/>
      <c r="J70" s="101"/>
      <c r="K70" s="101"/>
      <c r="L70" s="101"/>
      <c r="M70" s="101">
        <v>147</v>
      </c>
      <c r="N70" s="101">
        <v>147</v>
      </c>
      <c r="O70" s="101">
        <v>147</v>
      </c>
      <c r="P70" s="101"/>
      <c r="Q70" s="101"/>
      <c r="R70" s="102"/>
      <c r="S70" s="291"/>
      <c r="T70" s="292"/>
      <c r="U70" s="293"/>
      <c r="V70" s="293"/>
      <c r="W70" s="293"/>
      <c r="X70" s="293"/>
      <c r="Y70" s="293"/>
      <c r="Z70" s="294">
        <v>53</v>
      </c>
      <c r="AA70" s="294">
        <v>113</v>
      </c>
      <c r="AB70" s="294">
        <v>146</v>
      </c>
      <c r="AC70" s="106"/>
      <c r="AD70" s="295"/>
      <c r="AE70" s="293"/>
      <c r="AF70" s="787"/>
      <c r="AG70" s="475" t="s">
        <v>173</v>
      </c>
      <c r="AH70" s="471" t="s">
        <v>341</v>
      </c>
      <c r="AI70" s="471" t="s">
        <v>234</v>
      </c>
      <c r="AJ70" s="751" t="s">
        <v>320</v>
      </c>
      <c r="AK70" s="471" t="str">
        <f>+AG70</f>
        <v>11-SUBA</v>
      </c>
      <c r="AL70" s="471" t="s">
        <v>234</v>
      </c>
      <c r="AM70" s="780" t="s">
        <v>261</v>
      </c>
      <c r="AN70" s="791">
        <v>1215895.9408937634</v>
      </c>
      <c r="AO70" s="794">
        <v>572451.328185063</v>
      </c>
      <c r="AP70" s="795">
        <v>643444.6127087005</v>
      </c>
      <c r="AQ70" s="471" t="s">
        <v>234</v>
      </c>
      <c r="AR70" s="471" t="s">
        <v>235</v>
      </c>
      <c r="AS70" s="790">
        <f>+AN70</f>
        <v>1215895.9408937634</v>
      </c>
      <c r="AT70" s="471" t="s">
        <v>235</v>
      </c>
      <c r="AU70" s="790">
        <f>+AS70</f>
        <v>1215895.9408937634</v>
      </c>
      <c r="AV70" s="471" t="s">
        <v>236</v>
      </c>
      <c r="AW70" s="791">
        <f>+AP70+AO70</f>
        <v>1215895.9408937634</v>
      </c>
      <c r="AX70" s="790">
        <f>+AW70</f>
        <v>1215895.9408937634</v>
      </c>
      <c r="AY70" s="780"/>
    </row>
    <row r="71" spans="1:51" ht="26.25" customHeight="1">
      <c r="A71" s="522"/>
      <c r="B71" s="472"/>
      <c r="C71" s="485"/>
      <c r="D71" s="108" t="s">
        <v>6</v>
      </c>
      <c r="E71" s="101">
        <v>44138270</v>
      </c>
      <c r="F71" s="101"/>
      <c r="G71" s="101"/>
      <c r="H71" s="101"/>
      <c r="I71" s="101"/>
      <c r="J71" s="101"/>
      <c r="K71" s="101"/>
      <c r="L71" s="101"/>
      <c r="M71" s="101">
        <v>44138270</v>
      </c>
      <c r="N71" s="101">
        <v>44138270</v>
      </c>
      <c r="O71" s="101">
        <v>44138270</v>
      </c>
      <c r="P71" s="101"/>
      <c r="Q71" s="101"/>
      <c r="R71" s="101"/>
      <c r="S71" s="296"/>
      <c r="T71" s="297"/>
      <c r="U71" s="298"/>
      <c r="V71" s="298"/>
      <c r="W71" s="298"/>
      <c r="X71" s="298"/>
      <c r="Y71" s="298"/>
      <c r="Z71" s="294">
        <v>48865355</v>
      </c>
      <c r="AA71" s="294">
        <v>73784229</v>
      </c>
      <c r="AB71" s="294">
        <v>74152144</v>
      </c>
      <c r="AC71" s="101"/>
      <c r="AD71" s="101"/>
      <c r="AE71" s="298"/>
      <c r="AF71" s="788"/>
      <c r="AG71" s="476"/>
      <c r="AH71" s="472"/>
      <c r="AI71" s="472"/>
      <c r="AJ71" s="752"/>
      <c r="AK71" s="472"/>
      <c r="AL71" s="472"/>
      <c r="AM71" s="781"/>
      <c r="AN71" s="792"/>
      <c r="AO71" s="794"/>
      <c r="AP71" s="796"/>
      <c r="AQ71" s="472"/>
      <c r="AR71" s="472"/>
      <c r="AS71" s="472"/>
      <c r="AT71" s="472"/>
      <c r="AU71" s="472"/>
      <c r="AV71" s="472"/>
      <c r="AW71" s="792"/>
      <c r="AX71" s="472"/>
      <c r="AY71" s="781"/>
    </row>
    <row r="72" spans="1:51" ht="26.25" customHeight="1">
      <c r="A72" s="522"/>
      <c r="B72" s="472"/>
      <c r="C72" s="485"/>
      <c r="D72" s="100" t="s">
        <v>84</v>
      </c>
      <c r="E72" s="101">
        <v>0</v>
      </c>
      <c r="F72" s="106"/>
      <c r="G72" s="106"/>
      <c r="H72" s="106"/>
      <c r="I72" s="106"/>
      <c r="J72" s="106"/>
      <c r="K72" s="106"/>
      <c r="L72" s="106"/>
      <c r="M72" s="101">
        <v>0</v>
      </c>
      <c r="N72" s="101">
        <v>0</v>
      </c>
      <c r="O72" s="101">
        <v>0</v>
      </c>
      <c r="P72" s="106"/>
      <c r="Q72" s="106"/>
      <c r="R72" s="106"/>
      <c r="S72" s="299"/>
      <c r="T72" s="300"/>
      <c r="U72" s="301"/>
      <c r="V72" s="301"/>
      <c r="W72" s="301"/>
      <c r="X72" s="301"/>
      <c r="Y72" s="301"/>
      <c r="Z72" s="301">
        <v>0</v>
      </c>
      <c r="AA72" s="301">
        <v>0</v>
      </c>
      <c r="AB72" s="301">
        <v>0</v>
      </c>
      <c r="AC72" s="106"/>
      <c r="AD72" s="101"/>
      <c r="AE72" s="301"/>
      <c r="AF72" s="788"/>
      <c r="AG72" s="476"/>
      <c r="AH72" s="472"/>
      <c r="AI72" s="472"/>
      <c r="AJ72" s="752"/>
      <c r="AK72" s="472"/>
      <c r="AL72" s="472"/>
      <c r="AM72" s="781"/>
      <c r="AN72" s="792"/>
      <c r="AO72" s="794"/>
      <c r="AP72" s="796"/>
      <c r="AQ72" s="472"/>
      <c r="AR72" s="472"/>
      <c r="AS72" s="472"/>
      <c r="AT72" s="472"/>
      <c r="AU72" s="472"/>
      <c r="AV72" s="472"/>
      <c r="AW72" s="792"/>
      <c r="AX72" s="472"/>
      <c r="AY72" s="781"/>
    </row>
    <row r="73" spans="1:51" ht="26.25" customHeight="1">
      <c r="A73" s="522"/>
      <c r="B73" s="472"/>
      <c r="C73" s="485"/>
      <c r="D73" s="108" t="s">
        <v>7</v>
      </c>
      <c r="E73" s="101">
        <v>0</v>
      </c>
      <c r="F73" s="106"/>
      <c r="G73" s="106"/>
      <c r="H73" s="106"/>
      <c r="I73" s="106"/>
      <c r="J73" s="106"/>
      <c r="K73" s="106"/>
      <c r="L73" s="106"/>
      <c r="M73" s="101">
        <v>0</v>
      </c>
      <c r="N73" s="101">
        <v>0</v>
      </c>
      <c r="O73" s="101">
        <v>0</v>
      </c>
      <c r="P73" s="106"/>
      <c r="Q73" s="106"/>
      <c r="R73" s="106"/>
      <c r="S73" s="299"/>
      <c r="T73" s="300"/>
      <c r="U73" s="301"/>
      <c r="V73" s="301"/>
      <c r="W73" s="301"/>
      <c r="X73" s="301"/>
      <c r="Y73" s="301"/>
      <c r="Z73" s="301">
        <v>0</v>
      </c>
      <c r="AA73" s="301">
        <v>0</v>
      </c>
      <c r="AB73" s="301">
        <v>0</v>
      </c>
      <c r="AC73" s="106"/>
      <c r="AD73" s="101"/>
      <c r="AE73" s="301"/>
      <c r="AF73" s="788"/>
      <c r="AG73" s="476"/>
      <c r="AH73" s="472"/>
      <c r="AI73" s="472"/>
      <c r="AJ73" s="752"/>
      <c r="AK73" s="472"/>
      <c r="AL73" s="472"/>
      <c r="AM73" s="781"/>
      <c r="AN73" s="792"/>
      <c r="AO73" s="794"/>
      <c r="AP73" s="796"/>
      <c r="AQ73" s="472"/>
      <c r="AR73" s="472"/>
      <c r="AS73" s="472"/>
      <c r="AT73" s="472"/>
      <c r="AU73" s="472"/>
      <c r="AV73" s="472"/>
      <c r="AW73" s="792"/>
      <c r="AX73" s="472"/>
      <c r="AY73" s="781"/>
    </row>
    <row r="74" spans="1:51" ht="26.25" customHeight="1">
      <c r="A74" s="522"/>
      <c r="B74" s="472"/>
      <c r="C74" s="485"/>
      <c r="D74" s="100" t="s">
        <v>85</v>
      </c>
      <c r="E74" s="115">
        <v>147</v>
      </c>
      <c r="F74" s="116"/>
      <c r="G74" s="116"/>
      <c r="H74" s="116"/>
      <c r="I74" s="116"/>
      <c r="J74" s="116"/>
      <c r="K74" s="116"/>
      <c r="L74" s="116"/>
      <c r="M74" s="115">
        <v>147</v>
      </c>
      <c r="N74" s="115">
        <v>147</v>
      </c>
      <c r="O74" s="115">
        <v>147</v>
      </c>
      <c r="P74" s="116"/>
      <c r="Q74" s="116"/>
      <c r="R74" s="116"/>
      <c r="S74" s="302"/>
      <c r="T74" s="303"/>
      <c r="U74" s="304"/>
      <c r="V74" s="304"/>
      <c r="W74" s="304"/>
      <c r="X74" s="304"/>
      <c r="Y74" s="304"/>
      <c r="Z74" s="115">
        <v>53</v>
      </c>
      <c r="AA74" s="115">
        <v>113</v>
      </c>
      <c r="AB74" s="115">
        <v>146</v>
      </c>
      <c r="AC74" s="116"/>
      <c r="AD74" s="120"/>
      <c r="AE74" s="304"/>
      <c r="AF74" s="788"/>
      <c r="AG74" s="476"/>
      <c r="AH74" s="472"/>
      <c r="AI74" s="472"/>
      <c r="AJ74" s="752"/>
      <c r="AK74" s="472"/>
      <c r="AL74" s="472"/>
      <c r="AM74" s="781"/>
      <c r="AN74" s="792"/>
      <c r="AO74" s="794"/>
      <c r="AP74" s="796"/>
      <c r="AQ74" s="472"/>
      <c r="AR74" s="472"/>
      <c r="AS74" s="472"/>
      <c r="AT74" s="472"/>
      <c r="AU74" s="472"/>
      <c r="AV74" s="472"/>
      <c r="AW74" s="792"/>
      <c r="AX74" s="472"/>
      <c r="AY74" s="781"/>
    </row>
    <row r="75" spans="1:51" ht="26.25" customHeight="1">
      <c r="A75" s="522"/>
      <c r="B75" s="472"/>
      <c r="C75" s="485"/>
      <c r="D75" s="108" t="s">
        <v>88</v>
      </c>
      <c r="E75" s="115">
        <v>44138270</v>
      </c>
      <c r="F75" s="116"/>
      <c r="G75" s="116"/>
      <c r="H75" s="116"/>
      <c r="I75" s="116"/>
      <c r="J75" s="116"/>
      <c r="K75" s="116"/>
      <c r="L75" s="116"/>
      <c r="M75" s="115">
        <v>44138270</v>
      </c>
      <c r="N75" s="115">
        <v>44138270</v>
      </c>
      <c r="O75" s="115">
        <v>44138270</v>
      </c>
      <c r="P75" s="116"/>
      <c r="Q75" s="116"/>
      <c r="R75" s="116"/>
      <c r="S75" s="302"/>
      <c r="T75" s="303"/>
      <c r="U75" s="304"/>
      <c r="V75" s="304"/>
      <c r="W75" s="304"/>
      <c r="X75" s="304"/>
      <c r="Y75" s="304"/>
      <c r="Z75" s="115">
        <v>48865355</v>
      </c>
      <c r="AA75" s="115">
        <v>86901913</v>
      </c>
      <c r="AB75" s="115">
        <v>74152144</v>
      </c>
      <c r="AC75" s="116"/>
      <c r="AD75" s="120"/>
      <c r="AE75" s="304"/>
      <c r="AF75" s="789"/>
      <c r="AG75" s="477"/>
      <c r="AH75" s="473"/>
      <c r="AI75" s="473"/>
      <c r="AJ75" s="753"/>
      <c r="AK75" s="473"/>
      <c r="AL75" s="473"/>
      <c r="AM75" s="782"/>
      <c r="AN75" s="793"/>
      <c r="AO75" s="794"/>
      <c r="AP75" s="797"/>
      <c r="AQ75" s="473"/>
      <c r="AR75" s="473"/>
      <c r="AS75" s="473"/>
      <c r="AT75" s="473"/>
      <c r="AU75" s="473"/>
      <c r="AV75" s="473"/>
      <c r="AW75" s="793"/>
      <c r="AX75" s="473"/>
      <c r="AY75" s="782"/>
    </row>
    <row r="76" spans="1:51" ht="18" customHeight="1">
      <c r="A76" s="522"/>
      <c r="B76" s="472"/>
      <c r="C76" s="485" t="s">
        <v>174</v>
      </c>
      <c r="D76" s="100" t="s">
        <v>83</v>
      </c>
      <c r="E76" s="101">
        <v>23</v>
      </c>
      <c r="F76" s="101"/>
      <c r="G76" s="101"/>
      <c r="H76" s="101"/>
      <c r="I76" s="101"/>
      <c r="J76" s="101"/>
      <c r="K76" s="101"/>
      <c r="L76" s="101"/>
      <c r="M76" s="101">
        <v>23</v>
      </c>
      <c r="N76" s="101">
        <v>23</v>
      </c>
      <c r="O76" s="101">
        <v>23</v>
      </c>
      <c r="P76" s="101"/>
      <c r="Q76" s="101"/>
      <c r="R76" s="102"/>
      <c r="S76" s="291"/>
      <c r="T76" s="292"/>
      <c r="U76" s="293"/>
      <c r="V76" s="293"/>
      <c r="W76" s="293"/>
      <c r="X76" s="293"/>
      <c r="Y76" s="293"/>
      <c r="Z76" s="294">
        <v>19</v>
      </c>
      <c r="AA76" s="294">
        <v>36</v>
      </c>
      <c r="AB76" s="294">
        <v>55</v>
      </c>
      <c r="AC76" s="106"/>
      <c r="AD76" s="295"/>
      <c r="AE76" s="293"/>
      <c r="AF76" s="787"/>
      <c r="AG76" s="475" t="s">
        <v>174</v>
      </c>
      <c r="AH76" s="471" t="s">
        <v>342</v>
      </c>
      <c r="AI76" s="471" t="s">
        <v>234</v>
      </c>
      <c r="AJ76" s="751" t="s">
        <v>320</v>
      </c>
      <c r="AK76" s="471" t="str">
        <f>+AG76</f>
        <v>12-BARRIOS UNIDOS</v>
      </c>
      <c r="AL76" s="471" t="s">
        <v>234</v>
      </c>
      <c r="AM76" s="780" t="s">
        <v>261</v>
      </c>
      <c r="AN76" s="791">
        <v>137026.15589788533</v>
      </c>
      <c r="AO76" s="794">
        <v>64519.36082246878</v>
      </c>
      <c r="AP76" s="795">
        <v>72506.79507541655</v>
      </c>
      <c r="AQ76" s="471" t="s">
        <v>234</v>
      </c>
      <c r="AR76" s="471" t="s">
        <v>235</v>
      </c>
      <c r="AS76" s="790">
        <f>+AN76</f>
        <v>137026.15589788533</v>
      </c>
      <c r="AT76" s="471" t="s">
        <v>235</v>
      </c>
      <c r="AU76" s="790">
        <f>+AS76</f>
        <v>137026.15589788533</v>
      </c>
      <c r="AV76" s="471" t="s">
        <v>236</v>
      </c>
      <c r="AW76" s="791">
        <f>+AP76+AO76</f>
        <v>137026.15589788533</v>
      </c>
      <c r="AX76" s="790">
        <f>+AW76</f>
        <v>137026.15589788533</v>
      </c>
      <c r="AY76" s="780"/>
    </row>
    <row r="77" spans="1:51" ht="18" customHeight="1">
      <c r="A77" s="522"/>
      <c r="B77" s="472"/>
      <c r="C77" s="485"/>
      <c r="D77" s="108" t="s">
        <v>6</v>
      </c>
      <c r="E77" s="101">
        <v>6871407</v>
      </c>
      <c r="F77" s="101"/>
      <c r="G77" s="101"/>
      <c r="H77" s="101"/>
      <c r="I77" s="101"/>
      <c r="J77" s="101"/>
      <c r="K77" s="101"/>
      <c r="L77" s="101"/>
      <c r="M77" s="101">
        <v>6871407</v>
      </c>
      <c r="N77" s="101">
        <v>6871407</v>
      </c>
      <c r="O77" s="101">
        <v>6871407</v>
      </c>
      <c r="P77" s="101"/>
      <c r="Q77" s="101"/>
      <c r="R77" s="101"/>
      <c r="S77" s="296"/>
      <c r="T77" s="297"/>
      <c r="U77" s="298"/>
      <c r="V77" s="298"/>
      <c r="W77" s="298"/>
      <c r="X77" s="298"/>
      <c r="Y77" s="298"/>
      <c r="Z77" s="294">
        <v>17517769</v>
      </c>
      <c r="AA77" s="294">
        <v>27795429</v>
      </c>
      <c r="AB77" s="294">
        <v>27934027</v>
      </c>
      <c r="AC77" s="101"/>
      <c r="AD77" s="101"/>
      <c r="AE77" s="298"/>
      <c r="AF77" s="788"/>
      <c r="AG77" s="476"/>
      <c r="AH77" s="472"/>
      <c r="AI77" s="472"/>
      <c r="AJ77" s="752"/>
      <c r="AK77" s="472"/>
      <c r="AL77" s="472"/>
      <c r="AM77" s="781"/>
      <c r="AN77" s="792"/>
      <c r="AO77" s="794"/>
      <c r="AP77" s="796"/>
      <c r="AQ77" s="472"/>
      <c r="AR77" s="472"/>
      <c r="AS77" s="472"/>
      <c r="AT77" s="472"/>
      <c r="AU77" s="472"/>
      <c r="AV77" s="472"/>
      <c r="AW77" s="792"/>
      <c r="AX77" s="472"/>
      <c r="AY77" s="781"/>
    </row>
    <row r="78" spans="1:51" ht="18" customHeight="1">
      <c r="A78" s="522"/>
      <c r="B78" s="472"/>
      <c r="C78" s="485"/>
      <c r="D78" s="100" t="s">
        <v>84</v>
      </c>
      <c r="E78" s="101">
        <v>0</v>
      </c>
      <c r="F78" s="106"/>
      <c r="G78" s="106"/>
      <c r="H78" s="106"/>
      <c r="I78" s="106"/>
      <c r="J78" s="106"/>
      <c r="K78" s="106"/>
      <c r="L78" s="106"/>
      <c r="M78" s="101">
        <v>0</v>
      </c>
      <c r="N78" s="101">
        <v>0</v>
      </c>
      <c r="O78" s="101">
        <v>0</v>
      </c>
      <c r="P78" s="106"/>
      <c r="Q78" s="106"/>
      <c r="R78" s="106"/>
      <c r="S78" s="299"/>
      <c r="T78" s="300"/>
      <c r="U78" s="301"/>
      <c r="V78" s="301"/>
      <c r="W78" s="301"/>
      <c r="X78" s="301"/>
      <c r="Y78" s="301"/>
      <c r="Z78" s="301">
        <v>0</v>
      </c>
      <c r="AA78" s="301">
        <v>0</v>
      </c>
      <c r="AB78" s="301">
        <v>0</v>
      </c>
      <c r="AC78" s="106"/>
      <c r="AD78" s="101"/>
      <c r="AE78" s="301"/>
      <c r="AF78" s="788"/>
      <c r="AG78" s="476"/>
      <c r="AH78" s="472"/>
      <c r="AI78" s="472"/>
      <c r="AJ78" s="752"/>
      <c r="AK78" s="472"/>
      <c r="AL78" s="472"/>
      <c r="AM78" s="781"/>
      <c r="AN78" s="792"/>
      <c r="AO78" s="794"/>
      <c r="AP78" s="796"/>
      <c r="AQ78" s="472"/>
      <c r="AR78" s="472"/>
      <c r="AS78" s="472"/>
      <c r="AT78" s="472"/>
      <c r="AU78" s="472"/>
      <c r="AV78" s="472"/>
      <c r="AW78" s="792"/>
      <c r="AX78" s="472"/>
      <c r="AY78" s="781"/>
    </row>
    <row r="79" spans="1:51" ht="18" customHeight="1">
      <c r="A79" s="522"/>
      <c r="B79" s="472"/>
      <c r="C79" s="485"/>
      <c r="D79" s="108" t="s">
        <v>7</v>
      </c>
      <c r="E79" s="101">
        <v>0</v>
      </c>
      <c r="F79" s="106"/>
      <c r="G79" s="106"/>
      <c r="H79" s="106"/>
      <c r="I79" s="106"/>
      <c r="J79" s="106"/>
      <c r="K79" s="106"/>
      <c r="L79" s="106"/>
      <c r="M79" s="101">
        <v>0</v>
      </c>
      <c r="N79" s="101">
        <v>0</v>
      </c>
      <c r="O79" s="101">
        <v>0</v>
      </c>
      <c r="P79" s="106"/>
      <c r="Q79" s="106"/>
      <c r="R79" s="106"/>
      <c r="S79" s="299"/>
      <c r="T79" s="300"/>
      <c r="U79" s="301"/>
      <c r="V79" s="301"/>
      <c r="W79" s="301"/>
      <c r="X79" s="301"/>
      <c r="Y79" s="301"/>
      <c r="Z79" s="301">
        <v>0</v>
      </c>
      <c r="AA79" s="301">
        <v>0</v>
      </c>
      <c r="AB79" s="301">
        <v>0</v>
      </c>
      <c r="AC79" s="106"/>
      <c r="AD79" s="101"/>
      <c r="AE79" s="301"/>
      <c r="AF79" s="788"/>
      <c r="AG79" s="476"/>
      <c r="AH79" s="472"/>
      <c r="AI79" s="472"/>
      <c r="AJ79" s="752"/>
      <c r="AK79" s="472"/>
      <c r="AL79" s="472"/>
      <c r="AM79" s="781"/>
      <c r="AN79" s="792"/>
      <c r="AO79" s="794"/>
      <c r="AP79" s="796"/>
      <c r="AQ79" s="472"/>
      <c r="AR79" s="472"/>
      <c r="AS79" s="472"/>
      <c r="AT79" s="472"/>
      <c r="AU79" s="472"/>
      <c r="AV79" s="472"/>
      <c r="AW79" s="792"/>
      <c r="AX79" s="472"/>
      <c r="AY79" s="781"/>
    </row>
    <row r="80" spans="1:51" ht="18" customHeight="1">
      <c r="A80" s="522"/>
      <c r="B80" s="472"/>
      <c r="C80" s="485"/>
      <c r="D80" s="100" t="s">
        <v>85</v>
      </c>
      <c r="E80" s="115">
        <v>23</v>
      </c>
      <c r="F80" s="116"/>
      <c r="G80" s="116"/>
      <c r="H80" s="116"/>
      <c r="I80" s="116"/>
      <c r="J80" s="116"/>
      <c r="K80" s="116"/>
      <c r="L80" s="116"/>
      <c r="M80" s="115">
        <v>23</v>
      </c>
      <c r="N80" s="115">
        <v>23</v>
      </c>
      <c r="O80" s="115">
        <v>23</v>
      </c>
      <c r="P80" s="116"/>
      <c r="Q80" s="116"/>
      <c r="R80" s="116"/>
      <c r="S80" s="302"/>
      <c r="T80" s="303"/>
      <c r="U80" s="304"/>
      <c r="V80" s="304"/>
      <c r="W80" s="304"/>
      <c r="X80" s="304"/>
      <c r="Y80" s="304"/>
      <c r="Z80" s="115">
        <v>19</v>
      </c>
      <c r="AA80" s="115">
        <v>36</v>
      </c>
      <c r="AB80" s="115">
        <v>55</v>
      </c>
      <c r="AC80" s="116"/>
      <c r="AD80" s="120"/>
      <c r="AE80" s="304"/>
      <c r="AF80" s="788"/>
      <c r="AG80" s="476"/>
      <c r="AH80" s="472"/>
      <c r="AI80" s="472"/>
      <c r="AJ80" s="752"/>
      <c r="AK80" s="472"/>
      <c r="AL80" s="472"/>
      <c r="AM80" s="781"/>
      <c r="AN80" s="792"/>
      <c r="AO80" s="794"/>
      <c r="AP80" s="796"/>
      <c r="AQ80" s="472"/>
      <c r="AR80" s="472"/>
      <c r="AS80" s="472"/>
      <c r="AT80" s="472"/>
      <c r="AU80" s="472"/>
      <c r="AV80" s="472"/>
      <c r="AW80" s="792"/>
      <c r="AX80" s="472"/>
      <c r="AY80" s="781"/>
    </row>
    <row r="81" spans="1:51" ht="18" customHeight="1">
      <c r="A81" s="522"/>
      <c r="B81" s="472"/>
      <c r="C81" s="485"/>
      <c r="D81" s="108" t="s">
        <v>88</v>
      </c>
      <c r="E81" s="115">
        <v>6871407</v>
      </c>
      <c r="F81" s="116"/>
      <c r="G81" s="116"/>
      <c r="H81" s="116"/>
      <c r="I81" s="116"/>
      <c r="J81" s="116"/>
      <c r="K81" s="116"/>
      <c r="L81" s="116"/>
      <c r="M81" s="115">
        <v>6871407</v>
      </c>
      <c r="N81" s="115">
        <v>6871407</v>
      </c>
      <c r="O81" s="115">
        <v>6871407</v>
      </c>
      <c r="P81" s="116"/>
      <c r="Q81" s="116"/>
      <c r="R81" s="116"/>
      <c r="S81" s="302"/>
      <c r="T81" s="303"/>
      <c r="U81" s="304"/>
      <c r="V81" s="304"/>
      <c r="W81" s="304"/>
      <c r="X81" s="304"/>
      <c r="Y81" s="304"/>
      <c r="Z81" s="115">
        <v>17517769</v>
      </c>
      <c r="AA81" s="115">
        <v>27685565</v>
      </c>
      <c r="AB81" s="115">
        <v>27934027</v>
      </c>
      <c r="AC81" s="116"/>
      <c r="AD81" s="120"/>
      <c r="AE81" s="304"/>
      <c r="AF81" s="789"/>
      <c r="AG81" s="477"/>
      <c r="AH81" s="473"/>
      <c r="AI81" s="473"/>
      <c r="AJ81" s="753"/>
      <c r="AK81" s="473"/>
      <c r="AL81" s="473"/>
      <c r="AM81" s="782"/>
      <c r="AN81" s="793"/>
      <c r="AO81" s="794"/>
      <c r="AP81" s="797"/>
      <c r="AQ81" s="473"/>
      <c r="AR81" s="473"/>
      <c r="AS81" s="473"/>
      <c r="AT81" s="473"/>
      <c r="AU81" s="473"/>
      <c r="AV81" s="473"/>
      <c r="AW81" s="793"/>
      <c r="AX81" s="473"/>
      <c r="AY81" s="782"/>
    </row>
    <row r="82" spans="1:51" ht="18" customHeight="1">
      <c r="A82" s="522"/>
      <c r="B82" s="472"/>
      <c r="C82" s="485" t="s">
        <v>175</v>
      </c>
      <c r="D82" s="100" t="s">
        <v>83</v>
      </c>
      <c r="E82" s="101">
        <v>29</v>
      </c>
      <c r="F82" s="101"/>
      <c r="G82" s="101"/>
      <c r="H82" s="101"/>
      <c r="I82" s="101"/>
      <c r="J82" s="101"/>
      <c r="K82" s="101"/>
      <c r="L82" s="101"/>
      <c r="M82" s="101">
        <v>29</v>
      </c>
      <c r="N82" s="101">
        <v>29</v>
      </c>
      <c r="O82" s="101">
        <v>29</v>
      </c>
      <c r="P82" s="101"/>
      <c r="Q82" s="101"/>
      <c r="R82" s="102"/>
      <c r="S82" s="291"/>
      <c r="T82" s="292"/>
      <c r="U82" s="293"/>
      <c r="V82" s="293"/>
      <c r="W82" s="293"/>
      <c r="X82" s="293"/>
      <c r="Y82" s="293"/>
      <c r="Z82" s="294">
        <v>16</v>
      </c>
      <c r="AA82" s="294">
        <v>41</v>
      </c>
      <c r="AB82" s="294">
        <v>68</v>
      </c>
      <c r="AC82" s="106"/>
      <c r="AD82" s="295"/>
      <c r="AE82" s="293"/>
      <c r="AF82" s="787"/>
      <c r="AG82" s="475" t="s">
        <v>175</v>
      </c>
      <c r="AH82" s="471" t="s">
        <v>343</v>
      </c>
      <c r="AI82" s="471" t="s">
        <v>234</v>
      </c>
      <c r="AJ82" s="751" t="s">
        <v>320</v>
      </c>
      <c r="AK82" s="471" t="str">
        <f>+AG82</f>
        <v>13-TEUSAQUILLO</v>
      </c>
      <c r="AL82" s="471" t="s">
        <v>234</v>
      </c>
      <c r="AM82" s="780" t="s">
        <v>261</v>
      </c>
      <c r="AN82" s="791">
        <v>151417.58460141922</v>
      </c>
      <c r="AO82" s="794">
        <v>70844.45938910148</v>
      </c>
      <c r="AP82" s="795">
        <v>80573.12521231774</v>
      </c>
      <c r="AQ82" s="471" t="s">
        <v>234</v>
      </c>
      <c r="AR82" s="471" t="s">
        <v>235</v>
      </c>
      <c r="AS82" s="790">
        <f>+AN82</f>
        <v>151417.58460141922</v>
      </c>
      <c r="AT82" s="471" t="s">
        <v>235</v>
      </c>
      <c r="AU82" s="790">
        <f>+AS82</f>
        <v>151417.58460141922</v>
      </c>
      <c r="AV82" s="471" t="s">
        <v>236</v>
      </c>
      <c r="AW82" s="791">
        <f>+AP82+AO82</f>
        <v>151417.58460141922</v>
      </c>
      <c r="AX82" s="790">
        <f>+AW82</f>
        <v>151417.58460141922</v>
      </c>
      <c r="AY82" s="780"/>
    </row>
    <row r="83" spans="1:51" ht="18" customHeight="1">
      <c r="A83" s="522"/>
      <c r="B83" s="472"/>
      <c r="C83" s="485"/>
      <c r="D83" s="108" t="s">
        <v>6</v>
      </c>
      <c r="E83" s="101">
        <v>8659375</v>
      </c>
      <c r="F83" s="101"/>
      <c r="G83" s="101"/>
      <c r="H83" s="101"/>
      <c r="I83" s="101"/>
      <c r="J83" s="101"/>
      <c r="K83" s="101"/>
      <c r="L83" s="101"/>
      <c r="M83" s="101">
        <v>8659375</v>
      </c>
      <c r="N83" s="101">
        <v>8659375</v>
      </c>
      <c r="O83" s="101">
        <v>8659375</v>
      </c>
      <c r="P83" s="101"/>
      <c r="Q83" s="101"/>
      <c r="R83" s="101"/>
      <c r="S83" s="296"/>
      <c r="T83" s="297"/>
      <c r="U83" s="298"/>
      <c r="V83" s="298"/>
      <c r="W83" s="298"/>
      <c r="X83" s="298"/>
      <c r="Y83" s="298"/>
      <c r="Z83" s="294">
        <v>14751805</v>
      </c>
      <c r="AA83" s="294">
        <v>34365257</v>
      </c>
      <c r="AB83" s="294">
        <v>34536615</v>
      </c>
      <c r="AC83" s="101"/>
      <c r="AD83" s="101"/>
      <c r="AE83" s="298"/>
      <c r="AF83" s="788"/>
      <c r="AG83" s="476"/>
      <c r="AH83" s="472"/>
      <c r="AI83" s="472"/>
      <c r="AJ83" s="752"/>
      <c r="AK83" s="472"/>
      <c r="AL83" s="472"/>
      <c r="AM83" s="781"/>
      <c r="AN83" s="792"/>
      <c r="AO83" s="794"/>
      <c r="AP83" s="796"/>
      <c r="AQ83" s="472"/>
      <c r="AR83" s="472"/>
      <c r="AS83" s="472"/>
      <c r="AT83" s="472"/>
      <c r="AU83" s="472"/>
      <c r="AV83" s="472"/>
      <c r="AW83" s="792"/>
      <c r="AX83" s="472"/>
      <c r="AY83" s="781"/>
    </row>
    <row r="84" spans="1:51" ht="18" customHeight="1">
      <c r="A84" s="522"/>
      <c r="B84" s="472"/>
      <c r="C84" s="485"/>
      <c r="D84" s="100" t="s">
        <v>84</v>
      </c>
      <c r="E84" s="101">
        <v>0</v>
      </c>
      <c r="F84" s="106"/>
      <c r="G84" s="106"/>
      <c r="H84" s="106"/>
      <c r="I84" s="106"/>
      <c r="J84" s="106"/>
      <c r="K84" s="106"/>
      <c r="L84" s="106"/>
      <c r="M84" s="101">
        <v>0</v>
      </c>
      <c r="N84" s="101">
        <v>0</v>
      </c>
      <c r="O84" s="101">
        <v>0</v>
      </c>
      <c r="P84" s="106"/>
      <c r="Q84" s="106"/>
      <c r="R84" s="106"/>
      <c r="S84" s="299"/>
      <c r="T84" s="300"/>
      <c r="U84" s="301"/>
      <c r="V84" s="301"/>
      <c r="W84" s="301"/>
      <c r="X84" s="301"/>
      <c r="Y84" s="301"/>
      <c r="Z84" s="301">
        <v>0</v>
      </c>
      <c r="AA84" s="301">
        <v>0</v>
      </c>
      <c r="AB84" s="301">
        <v>0</v>
      </c>
      <c r="AC84" s="106"/>
      <c r="AD84" s="101"/>
      <c r="AE84" s="301"/>
      <c r="AF84" s="788"/>
      <c r="AG84" s="476"/>
      <c r="AH84" s="472"/>
      <c r="AI84" s="472"/>
      <c r="AJ84" s="752"/>
      <c r="AK84" s="472"/>
      <c r="AL84" s="472"/>
      <c r="AM84" s="781"/>
      <c r="AN84" s="792"/>
      <c r="AO84" s="794"/>
      <c r="AP84" s="796"/>
      <c r="AQ84" s="472"/>
      <c r="AR84" s="472"/>
      <c r="AS84" s="472"/>
      <c r="AT84" s="472"/>
      <c r="AU84" s="472"/>
      <c r="AV84" s="472"/>
      <c r="AW84" s="792"/>
      <c r="AX84" s="472"/>
      <c r="AY84" s="781"/>
    </row>
    <row r="85" spans="1:51" ht="18" customHeight="1">
      <c r="A85" s="522"/>
      <c r="B85" s="472"/>
      <c r="C85" s="485"/>
      <c r="D85" s="108" t="s">
        <v>7</v>
      </c>
      <c r="E85" s="101">
        <v>0</v>
      </c>
      <c r="F85" s="106"/>
      <c r="G85" s="106"/>
      <c r="H85" s="106"/>
      <c r="I85" s="106"/>
      <c r="J85" s="106"/>
      <c r="K85" s="106"/>
      <c r="L85" s="106"/>
      <c r="M85" s="101">
        <v>0</v>
      </c>
      <c r="N85" s="101">
        <v>0</v>
      </c>
      <c r="O85" s="101">
        <v>0</v>
      </c>
      <c r="P85" s="106"/>
      <c r="Q85" s="106"/>
      <c r="R85" s="106"/>
      <c r="S85" s="299"/>
      <c r="T85" s="300"/>
      <c r="U85" s="301"/>
      <c r="V85" s="301"/>
      <c r="W85" s="301"/>
      <c r="X85" s="301"/>
      <c r="Y85" s="301"/>
      <c r="Z85" s="301">
        <v>0</v>
      </c>
      <c r="AA85" s="301">
        <v>0</v>
      </c>
      <c r="AB85" s="301">
        <v>0</v>
      </c>
      <c r="AC85" s="106"/>
      <c r="AD85" s="101"/>
      <c r="AE85" s="301"/>
      <c r="AF85" s="788"/>
      <c r="AG85" s="476"/>
      <c r="AH85" s="472"/>
      <c r="AI85" s="472"/>
      <c r="AJ85" s="752"/>
      <c r="AK85" s="472"/>
      <c r="AL85" s="472"/>
      <c r="AM85" s="781"/>
      <c r="AN85" s="792"/>
      <c r="AO85" s="794"/>
      <c r="AP85" s="796"/>
      <c r="AQ85" s="472"/>
      <c r="AR85" s="472"/>
      <c r="AS85" s="472"/>
      <c r="AT85" s="472"/>
      <c r="AU85" s="472"/>
      <c r="AV85" s="472"/>
      <c r="AW85" s="792"/>
      <c r="AX85" s="472"/>
      <c r="AY85" s="781"/>
    </row>
    <row r="86" spans="1:51" ht="18" customHeight="1">
      <c r="A86" s="522"/>
      <c r="B86" s="472"/>
      <c r="C86" s="485"/>
      <c r="D86" s="100" t="s">
        <v>85</v>
      </c>
      <c r="E86" s="115">
        <v>29</v>
      </c>
      <c r="F86" s="116"/>
      <c r="G86" s="116"/>
      <c r="H86" s="116"/>
      <c r="I86" s="116"/>
      <c r="J86" s="116"/>
      <c r="K86" s="116"/>
      <c r="L86" s="116"/>
      <c r="M86" s="115">
        <v>29</v>
      </c>
      <c r="N86" s="115">
        <v>29</v>
      </c>
      <c r="O86" s="115">
        <v>29</v>
      </c>
      <c r="P86" s="116"/>
      <c r="Q86" s="116"/>
      <c r="R86" s="116"/>
      <c r="S86" s="302"/>
      <c r="T86" s="303"/>
      <c r="U86" s="304"/>
      <c r="V86" s="304"/>
      <c r="W86" s="304"/>
      <c r="X86" s="304"/>
      <c r="Y86" s="304"/>
      <c r="Z86" s="115">
        <v>16</v>
      </c>
      <c r="AA86" s="115">
        <v>41</v>
      </c>
      <c r="AB86" s="115">
        <v>68</v>
      </c>
      <c r="AC86" s="116"/>
      <c r="AD86" s="120"/>
      <c r="AE86" s="304"/>
      <c r="AF86" s="788"/>
      <c r="AG86" s="476"/>
      <c r="AH86" s="472"/>
      <c r="AI86" s="472"/>
      <c r="AJ86" s="752"/>
      <c r="AK86" s="472"/>
      <c r="AL86" s="472"/>
      <c r="AM86" s="781"/>
      <c r="AN86" s="792"/>
      <c r="AO86" s="794"/>
      <c r="AP86" s="796"/>
      <c r="AQ86" s="472"/>
      <c r="AR86" s="472"/>
      <c r="AS86" s="472"/>
      <c r="AT86" s="472"/>
      <c r="AU86" s="472"/>
      <c r="AV86" s="472"/>
      <c r="AW86" s="792"/>
      <c r="AX86" s="472"/>
      <c r="AY86" s="781"/>
    </row>
    <row r="87" spans="1:51" ht="18" customHeight="1">
      <c r="A87" s="522"/>
      <c r="B87" s="472"/>
      <c r="C87" s="485"/>
      <c r="D87" s="108" t="s">
        <v>88</v>
      </c>
      <c r="E87" s="115">
        <v>8659375</v>
      </c>
      <c r="F87" s="116"/>
      <c r="G87" s="116"/>
      <c r="H87" s="116"/>
      <c r="I87" s="116"/>
      <c r="J87" s="116"/>
      <c r="K87" s="116"/>
      <c r="L87" s="116"/>
      <c r="M87" s="115">
        <v>8659375</v>
      </c>
      <c r="N87" s="115">
        <v>8659375</v>
      </c>
      <c r="O87" s="115">
        <v>8659375</v>
      </c>
      <c r="P87" s="116"/>
      <c r="Q87" s="116"/>
      <c r="R87" s="116"/>
      <c r="S87" s="302"/>
      <c r="T87" s="303"/>
      <c r="U87" s="304"/>
      <c r="V87" s="304"/>
      <c r="W87" s="304"/>
      <c r="X87" s="304"/>
      <c r="Y87" s="304"/>
      <c r="Z87" s="115">
        <v>14751805</v>
      </c>
      <c r="AA87" s="115">
        <v>31530783</v>
      </c>
      <c r="AB87" s="115">
        <v>34536615</v>
      </c>
      <c r="AC87" s="116"/>
      <c r="AD87" s="120"/>
      <c r="AE87" s="304"/>
      <c r="AF87" s="789"/>
      <c r="AG87" s="477"/>
      <c r="AH87" s="473"/>
      <c r="AI87" s="473"/>
      <c r="AJ87" s="753"/>
      <c r="AK87" s="473"/>
      <c r="AL87" s="473"/>
      <c r="AM87" s="782"/>
      <c r="AN87" s="793"/>
      <c r="AO87" s="794"/>
      <c r="AP87" s="797"/>
      <c r="AQ87" s="473"/>
      <c r="AR87" s="473"/>
      <c r="AS87" s="473"/>
      <c r="AT87" s="473"/>
      <c r="AU87" s="473"/>
      <c r="AV87" s="473"/>
      <c r="AW87" s="793"/>
      <c r="AX87" s="473"/>
      <c r="AY87" s="782"/>
    </row>
    <row r="88" spans="1:51" ht="18" customHeight="1">
      <c r="A88" s="522"/>
      <c r="B88" s="472"/>
      <c r="C88" s="485" t="s">
        <v>176</v>
      </c>
      <c r="D88" s="100" t="s">
        <v>83</v>
      </c>
      <c r="E88" s="101">
        <v>13</v>
      </c>
      <c r="F88" s="101"/>
      <c r="G88" s="101"/>
      <c r="H88" s="101"/>
      <c r="I88" s="101"/>
      <c r="J88" s="101"/>
      <c r="K88" s="101"/>
      <c r="L88" s="101"/>
      <c r="M88" s="101">
        <v>13</v>
      </c>
      <c r="N88" s="101">
        <v>13</v>
      </c>
      <c r="O88" s="101">
        <v>13</v>
      </c>
      <c r="P88" s="101"/>
      <c r="Q88" s="101"/>
      <c r="R88" s="102"/>
      <c r="S88" s="291"/>
      <c r="T88" s="292"/>
      <c r="U88" s="293"/>
      <c r="V88" s="293"/>
      <c r="W88" s="293"/>
      <c r="X88" s="293"/>
      <c r="Y88" s="293"/>
      <c r="Z88" s="294">
        <v>6</v>
      </c>
      <c r="AA88" s="294">
        <v>7</v>
      </c>
      <c r="AB88" s="294">
        <v>10</v>
      </c>
      <c r="AC88" s="106"/>
      <c r="AD88" s="295"/>
      <c r="AE88" s="293"/>
      <c r="AF88" s="787"/>
      <c r="AG88" s="475" t="s">
        <v>176</v>
      </c>
      <c r="AH88" s="471" t="s">
        <v>344</v>
      </c>
      <c r="AI88" s="471" t="s">
        <v>234</v>
      </c>
      <c r="AJ88" s="751" t="s">
        <v>320</v>
      </c>
      <c r="AK88" s="471" t="str">
        <f>+AG88</f>
        <v>14-LOS MARTIRES</v>
      </c>
      <c r="AL88" s="471" t="s">
        <v>234</v>
      </c>
      <c r="AM88" s="780" t="s">
        <v>261</v>
      </c>
      <c r="AN88" s="791">
        <v>75775.94074890489</v>
      </c>
      <c r="AO88" s="794">
        <v>37101.68369727178</v>
      </c>
      <c r="AP88" s="795">
        <v>38674.25705163311</v>
      </c>
      <c r="AQ88" s="471" t="s">
        <v>234</v>
      </c>
      <c r="AR88" s="471" t="s">
        <v>235</v>
      </c>
      <c r="AS88" s="790">
        <f>+AN88</f>
        <v>75775.94074890489</v>
      </c>
      <c r="AT88" s="471" t="s">
        <v>235</v>
      </c>
      <c r="AU88" s="790">
        <f>+AS88</f>
        <v>75775.94074890489</v>
      </c>
      <c r="AV88" s="471" t="s">
        <v>236</v>
      </c>
      <c r="AW88" s="791">
        <f>+AP88+AO88</f>
        <v>75775.94074890489</v>
      </c>
      <c r="AX88" s="790">
        <f>+AW88</f>
        <v>75775.94074890489</v>
      </c>
      <c r="AY88" s="780"/>
    </row>
    <row r="89" spans="1:51" ht="18" customHeight="1">
      <c r="A89" s="522"/>
      <c r="B89" s="472"/>
      <c r="C89" s="485"/>
      <c r="D89" s="108" t="s">
        <v>6</v>
      </c>
      <c r="E89" s="101">
        <v>3786285</v>
      </c>
      <c r="F89" s="101"/>
      <c r="G89" s="101"/>
      <c r="H89" s="101"/>
      <c r="I89" s="101"/>
      <c r="J89" s="101"/>
      <c r="K89" s="101"/>
      <c r="L89" s="101"/>
      <c r="M89" s="101">
        <v>3786285</v>
      </c>
      <c r="N89" s="101">
        <v>3786285</v>
      </c>
      <c r="O89" s="101">
        <v>3786285</v>
      </c>
      <c r="P89" s="101"/>
      <c r="Q89" s="101"/>
      <c r="R89" s="101"/>
      <c r="S89" s="296"/>
      <c r="T89" s="297"/>
      <c r="U89" s="298"/>
      <c r="V89" s="298"/>
      <c r="W89" s="298"/>
      <c r="X89" s="298"/>
      <c r="Y89" s="298"/>
      <c r="Z89" s="294">
        <v>5531927</v>
      </c>
      <c r="AA89" s="294">
        <v>5053714</v>
      </c>
      <c r="AB89" s="294">
        <v>5078914</v>
      </c>
      <c r="AC89" s="101"/>
      <c r="AD89" s="101"/>
      <c r="AE89" s="298"/>
      <c r="AF89" s="788"/>
      <c r="AG89" s="476"/>
      <c r="AH89" s="472"/>
      <c r="AI89" s="472"/>
      <c r="AJ89" s="752"/>
      <c r="AK89" s="472"/>
      <c r="AL89" s="472"/>
      <c r="AM89" s="781"/>
      <c r="AN89" s="792"/>
      <c r="AO89" s="794"/>
      <c r="AP89" s="796"/>
      <c r="AQ89" s="472"/>
      <c r="AR89" s="472"/>
      <c r="AS89" s="472"/>
      <c r="AT89" s="472"/>
      <c r="AU89" s="472"/>
      <c r="AV89" s="472"/>
      <c r="AW89" s="792"/>
      <c r="AX89" s="472"/>
      <c r="AY89" s="781"/>
    </row>
    <row r="90" spans="1:51" ht="18" customHeight="1">
      <c r="A90" s="522"/>
      <c r="B90" s="472"/>
      <c r="C90" s="485"/>
      <c r="D90" s="100" t="s">
        <v>84</v>
      </c>
      <c r="E90" s="101">
        <v>0</v>
      </c>
      <c r="F90" s="106"/>
      <c r="G90" s="106"/>
      <c r="H90" s="106"/>
      <c r="I90" s="106"/>
      <c r="J90" s="106"/>
      <c r="K90" s="106"/>
      <c r="L90" s="106"/>
      <c r="M90" s="101">
        <v>0</v>
      </c>
      <c r="N90" s="101">
        <v>0</v>
      </c>
      <c r="O90" s="101">
        <v>0</v>
      </c>
      <c r="P90" s="106"/>
      <c r="Q90" s="106"/>
      <c r="R90" s="106"/>
      <c r="S90" s="299"/>
      <c r="T90" s="300"/>
      <c r="U90" s="301"/>
      <c r="V90" s="301"/>
      <c r="W90" s="301"/>
      <c r="X90" s="301"/>
      <c r="Y90" s="301"/>
      <c r="Z90" s="301">
        <v>0</v>
      </c>
      <c r="AA90" s="301">
        <v>0</v>
      </c>
      <c r="AB90" s="301">
        <v>0</v>
      </c>
      <c r="AC90" s="106"/>
      <c r="AD90" s="101"/>
      <c r="AE90" s="301"/>
      <c r="AF90" s="788"/>
      <c r="AG90" s="476"/>
      <c r="AH90" s="472"/>
      <c r="AI90" s="472"/>
      <c r="AJ90" s="752"/>
      <c r="AK90" s="472"/>
      <c r="AL90" s="472"/>
      <c r="AM90" s="781"/>
      <c r="AN90" s="792"/>
      <c r="AO90" s="794"/>
      <c r="AP90" s="796"/>
      <c r="AQ90" s="472"/>
      <c r="AR90" s="472"/>
      <c r="AS90" s="472"/>
      <c r="AT90" s="472"/>
      <c r="AU90" s="472"/>
      <c r="AV90" s="472"/>
      <c r="AW90" s="792"/>
      <c r="AX90" s="472"/>
      <c r="AY90" s="781"/>
    </row>
    <row r="91" spans="1:51" ht="18" customHeight="1">
      <c r="A91" s="522"/>
      <c r="B91" s="472"/>
      <c r="C91" s="485"/>
      <c r="D91" s="108" t="s">
        <v>7</v>
      </c>
      <c r="E91" s="101">
        <v>0</v>
      </c>
      <c r="F91" s="106"/>
      <c r="G91" s="106"/>
      <c r="H91" s="106"/>
      <c r="I91" s="106"/>
      <c r="J91" s="106"/>
      <c r="K91" s="106"/>
      <c r="L91" s="106"/>
      <c r="M91" s="101">
        <v>0</v>
      </c>
      <c r="N91" s="101">
        <v>0</v>
      </c>
      <c r="O91" s="101">
        <v>0</v>
      </c>
      <c r="P91" s="106"/>
      <c r="Q91" s="106"/>
      <c r="R91" s="106"/>
      <c r="S91" s="299"/>
      <c r="T91" s="300"/>
      <c r="U91" s="301"/>
      <c r="V91" s="301"/>
      <c r="W91" s="301"/>
      <c r="X91" s="301"/>
      <c r="Y91" s="301"/>
      <c r="Z91" s="301">
        <v>0</v>
      </c>
      <c r="AA91" s="301">
        <v>0</v>
      </c>
      <c r="AB91" s="301">
        <v>0</v>
      </c>
      <c r="AC91" s="106"/>
      <c r="AD91" s="101"/>
      <c r="AE91" s="301"/>
      <c r="AF91" s="788"/>
      <c r="AG91" s="476"/>
      <c r="AH91" s="472"/>
      <c r="AI91" s="472"/>
      <c r="AJ91" s="752"/>
      <c r="AK91" s="472"/>
      <c r="AL91" s="472"/>
      <c r="AM91" s="781"/>
      <c r="AN91" s="792"/>
      <c r="AO91" s="794"/>
      <c r="AP91" s="796"/>
      <c r="AQ91" s="472"/>
      <c r="AR91" s="472"/>
      <c r="AS91" s="472"/>
      <c r="AT91" s="472"/>
      <c r="AU91" s="472"/>
      <c r="AV91" s="472"/>
      <c r="AW91" s="792"/>
      <c r="AX91" s="472"/>
      <c r="AY91" s="781"/>
    </row>
    <row r="92" spans="1:51" ht="18" customHeight="1">
      <c r="A92" s="522"/>
      <c r="B92" s="472"/>
      <c r="C92" s="485"/>
      <c r="D92" s="100" t="s">
        <v>85</v>
      </c>
      <c r="E92" s="115">
        <v>13</v>
      </c>
      <c r="F92" s="116"/>
      <c r="G92" s="116"/>
      <c r="H92" s="116"/>
      <c r="I92" s="116"/>
      <c r="J92" s="116"/>
      <c r="K92" s="116"/>
      <c r="L92" s="116"/>
      <c r="M92" s="115">
        <v>13</v>
      </c>
      <c r="N92" s="115">
        <v>13</v>
      </c>
      <c r="O92" s="115">
        <v>13</v>
      </c>
      <c r="P92" s="116"/>
      <c r="Q92" s="116"/>
      <c r="R92" s="116"/>
      <c r="S92" s="302"/>
      <c r="T92" s="303"/>
      <c r="U92" s="304"/>
      <c r="V92" s="304"/>
      <c r="W92" s="304"/>
      <c r="X92" s="304"/>
      <c r="Y92" s="304"/>
      <c r="Z92" s="115">
        <v>6</v>
      </c>
      <c r="AA92" s="115">
        <v>7</v>
      </c>
      <c r="AB92" s="115">
        <v>10</v>
      </c>
      <c r="AC92" s="116"/>
      <c r="AD92" s="120"/>
      <c r="AE92" s="304"/>
      <c r="AF92" s="788"/>
      <c r="AG92" s="476"/>
      <c r="AH92" s="472"/>
      <c r="AI92" s="472"/>
      <c r="AJ92" s="752"/>
      <c r="AK92" s="472"/>
      <c r="AL92" s="472"/>
      <c r="AM92" s="781"/>
      <c r="AN92" s="792"/>
      <c r="AO92" s="794"/>
      <c r="AP92" s="796"/>
      <c r="AQ92" s="472"/>
      <c r="AR92" s="472"/>
      <c r="AS92" s="472"/>
      <c r="AT92" s="472"/>
      <c r="AU92" s="472"/>
      <c r="AV92" s="472"/>
      <c r="AW92" s="792"/>
      <c r="AX92" s="472"/>
      <c r="AY92" s="781"/>
    </row>
    <row r="93" spans="1:51" ht="18" customHeight="1">
      <c r="A93" s="522"/>
      <c r="B93" s="472"/>
      <c r="C93" s="485"/>
      <c r="D93" s="108" t="s">
        <v>88</v>
      </c>
      <c r="E93" s="115">
        <v>3786285</v>
      </c>
      <c r="F93" s="116"/>
      <c r="G93" s="116"/>
      <c r="H93" s="116"/>
      <c r="I93" s="116"/>
      <c r="J93" s="116"/>
      <c r="K93" s="116"/>
      <c r="L93" s="116"/>
      <c r="M93" s="115">
        <v>3786285</v>
      </c>
      <c r="N93" s="115">
        <v>3786285</v>
      </c>
      <c r="O93" s="115">
        <v>3786285</v>
      </c>
      <c r="P93" s="116"/>
      <c r="Q93" s="116"/>
      <c r="R93" s="116"/>
      <c r="S93" s="302"/>
      <c r="T93" s="303"/>
      <c r="U93" s="304"/>
      <c r="V93" s="304"/>
      <c r="W93" s="304"/>
      <c r="X93" s="304"/>
      <c r="Y93" s="304"/>
      <c r="Z93" s="115">
        <v>5531927</v>
      </c>
      <c r="AA93" s="115">
        <v>5883304</v>
      </c>
      <c r="AB93" s="115">
        <v>5078914</v>
      </c>
      <c r="AC93" s="116"/>
      <c r="AD93" s="120"/>
      <c r="AE93" s="304"/>
      <c r="AF93" s="789"/>
      <c r="AG93" s="477"/>
      <c r="AH93" s="473"/>
      <c r="AI93" s="473"/>
      <c r="AJ93" s="753"/>
      <c r="AK93" s="473"/>
      <c r="AL93" s="473"/>
      <c r="AM93" s="782"/>
      <c r="AN93" s="793"/>
      <c r="AO93" s="794"/>
      <c r="AP93" s="797"/>
      <c r="AQ93" s="473"/>
      <c r="AR93" s="473"/>
      <c r="AS93" s="473"/>
      <c r="AT93" s="473"/>
      <c r="AU93" s="473"/>
      <c r="AV93" s="473"/>
      <c r="AW93" s="793"/>
      <c r="AX93" s="473"/>
      <c r="AY93" s="782"/>
    </row>
    <row r="94" spans="1:51" ht="18" customHeight="1">
      <c r="A94" s="522"/>
      <c r="B94" s="472"/>
      <c r="C94" s="485" t="s">
        <v>177</v>
      </c>
      <c r="D94" s="100" t="s">
        <v>83</v>
      </c>
      <c r="E94" s="101">
        <v>18</v>
      </c>
      <c r="F94" s="101"/>
      <c r="G94" s="101"/>
      <c r="H94" s="101"/>
      <c r="I94" s="101"/>
      <c r="J94" s="101"/>
      <c r="K94" s="101"/>
      <c r="L94" s="101"/>
      <c r="M94" s="101">
        <v>18</v>
      </c>
      <c r="N94" s="101">
        <v>18</v>
      </c>
      <c r="O94" s="101">
        <v>18</v>
      </c>
      <c r="P94" s="101"/>
      <c r="Q94" s="101"/>
      <c r="R94" s="102"/>
      <c r="S94" s="291"/>
      <c r="T94" s="292"/>
      <c r="U94" s="293"/>
      <c r="V94" s="293"/>
      <c r="W94" s="293"/>
      <c r="X94" s="293"/>
      <c r="Y94" s="293"/>
      <c r="Z94" s="294">
        <v>8</v>
      </c>
      <c r="AA94" s="294">
        <v>15</v>
      </c>
      <c r="AB94" s="294">
        <v>24</v>
      </c>
      <c r="AC94" s="106"/>
      <c r="AD94" s="295"/>
      <c r="AE94" s="293"/>
      <c r="AF94" s="787"/>
      <c r="AG94" s="475" t="s">
        <v>177</v>
      </c>
      <c r="AH94" s="471" t="s">
        <v>345</v>
      </c>
      <c r="AI94" s="471" t="s">
        <v>234</v>
      </c>
      <c r="AJ94" s="751" t="s">
        <v>320</v>
      </c>
      <c r="AK94" s="471" t="str">
        <f>+AG94</f>
        <v>15-ANTONIO NARIÑO</v>
      </c>
      <c r="AL94" s="471" t="s">
        <v>234</v>
      </c>
      <c r="AM94" s="780" t="s">
        <v>261</v>
      </c>
      <c r="AN94" s="791">
        <v>82820.02957248889</v>
      </c>
      <c r="AO94" s="794">
        <v>39611.47579629005</v>
      </c>
      <c r="AP94" s="795">
        <v>43208.55377619883</v>
      </c>
      <c r="AQ94" s="471" t="s">
        <v>234</v>
      </c>
      <c r="AR94" s="471" t="s">
        <v>235</v>
      </c>
      <c r="AS94" s="790">
        <f>+AN94</f>
        <v>82820.02957248889</v>
      </c>
      <c r="AT94" s="471" t="s">
        <v>235</v>
      </c>
      <c r="AU94" s="790">
        <f>+AS94</f>
        <v>82820.02957248889</v>
      </c>
      <c r="AV94" s="471" t="s">
        <v>236</v>
      </c>
      <c r="AW94" s="791">
        <f>+AP94+AO94</f>
        <v>82820.02957248889</v>
      </c>
      <c r="AX94" s="790">
        <f>+AW94</f>
        <v>82820.02957248889</v>
      </c>
      <c r="AY94" s="780"/>
    </row>
    <row r="95" spans="1:51" ht="18" customHeight="1">
      <c r="A95" s="522"/>
      <c r="B95" s="472"/>
      <c r="C95" s="485"/>
      <c r="D95" s="108" t="s">
        <v>6</v>
      </c>
      <c r="E95" s="101">
        <v>5539195</v>
      </c>
      <c r="F95" s="101"/>
      <c r="G95" s="101"/>
      <c r="H95" s="101"/>
      <c r="I95" s="101"/>
      <c r="J95" s="101"/>
      <c r="K95" s="101"/>
      <c r="L95" s="101"/>
      <c r="M95" s="101">
        <v>5539195</v>
      </c>
      <c r="N95" s="101">
        <v>5539195</v>
      </c>
      <c r="O95" s="101">
        <v>5539195</v>
      </c>
      <c r="P95" s="101"/>
      <c r="Q95" s="101"/>
      <c r="R95" s="101"/>
      <c r="S95" s="296"/>
      <c r="T95" s="297"/>
      <c r="U95" s="298"/>
      <c r="V95" s="298"/>
      <c r="W95" s="298"/>
      <c r="X95" s="298"/>
      <c r="Y95" s="298"/>
      <c r="Z95" s="294">
        <v>7375903</v>
      </c>
      <c r="AA95" s="294">
        <v>12128914</v>
      </c>
      <c r="AB95" s="294">
        <v>12189394</v>
      </c>
      <c r="AC95" s="101"/>
      <c r="AD95" s="101"/>
      <c r="AE95" s="298"/>
      <c r="AF95" s="788"/>
      <c r="AG95" s="476"/>
      <c r="AH95" s="472"/>
      <c r="AI95" s="472"/>
      <c r="AJ95" s="752"/>
      <c r="AK95" s="472"/>
      <c r="AL95" s="472"/>
      <c r="AM95" s="781"/>
      <c r="AN95" s="792"/>
      <c r="AO95" s="794"/>
      <c r="AP95" s="796"/>
      <c r="AQ95" s="472"/>
      <c r="AR95" s="472"/>
      <c r="AS95" s="472"/>
      <c r="AT95" s="472"/>
      <c r="AU95" s="472"/>
      <c r="AV95" s="472"/>
      <c r="AW95" s="792"/>
      <c r="AX95" s="472"/>
      <c r="AY95" s="781"/>
    </row>
    <row r="96" spans="1:51" ht="18" customHeight="1">
      <c r="A96" s="522"/>
      <c r="B96" s="472"/>
      <c r="C96" s="485"/>
      <c r="D96" s="100" t="s">
        <v>84</v>
      </c>
      <c r="E96" s="101">
        <v>0</v>
      </c>
      <c r="F96" s="106"/>
      <c r="G96" s="106"/>
      <c r="H96" s="106"/>
      <c r="I96" s="106"/>
      <c r="J96" s="106"/>
      <c r="K96" s="106"/>
      <c r="L96" s="106"/>
      <c r="M96" s="101">
        <v>0</v>
      </c>
      <c r="N96" s="101">
        <v>0</v>
      </c>
      <c r="O96" s="101">
        <v>0</v>
      </c>
      <c r="P96" s="106"/>
      <c r="Q96" s="106"/>
      <c r="R96" s="106"/>
      <c r="S96" s="299"/>
      <c r="T96" s="300"/>
      <c r="U96" s="301"/>
      <c r="V96" s="301"/>
      <c r="W96" s="301"/>
      <c r="X96" s="301"/>
      <c r="Y96" s="301"/>
      <c r="Z96" s="301">
        <v>0</v>
      </c>
      <c r="AA96" s="301">
        <v>0</v>
      </c>
      <c r="AB96" s="301">
        <v>0</v>
      </c>
      <c r="AC96" s="106"/>
      <c r="AD96" s="101"/>
      <c r="AE96" s="301"/>
      <c r="AF96" s="788"/>
      <c r="AG96" s="476"/>
      <c r="AH96" s="472"/>
      <c r="AI96" s="472"/>
      <c r="AJ96" s="752"/>
      <c r="AK96" s="472"/>
      <c r="AL96" s="472"/>
      <c r="AM96" s="781"/>
      <c r="AN96" s="792"/>
      <c r="AO96" s="794"/>
      <c r="AP96" s="796"/>
      <c r="AQ96" s="472"/>
      <c r="AR96" s="472"/>
      <c r="AS96" s="472"/>
      <c r="AT96" s="472"/>
      <c r="AU96" s="472"/>
      <c r="AV96" s="472"/>
      <c r="AW96" s="792"/>
      <c r="AX96" s="472"/>
      <c r="AY96" s="781"/>
    </row>
    <row r="97" spans="1:51" ht="18" customHeight="1">
      <c r="A97" s="522"/>
      <c r="B97" s="472"/>
      <c r="C97" s="485"/>
      <c r="D97" s="108" t="s">
        <v>7</v>
      </c>
      <c r="E97" s="101">
        <v>0</v>
      </c>
      <c r="F97" s="106"/>
      <c r="G97" s="106"/>
      <c r="H97" s="106"/>
      <c r="I97" s="106"/>
      <c r="J97" s="106"/>
      <c r="K97" s="106"/>
      <c r="L97" s="106"/>
      <c r="M97" s="101">
        <v>0</v>
      </c>
      <c r="N97" s="101">
        <v>0</v>
      </c>
      <c r="O97" s="101">
        <v>0</v>
      </c>
      <c r="P97" s="106"/>
      <c r="Q97" s="106"/>
      <c r="R97" s="106"/>
      <c r="S97" s="299"/>
      <c r="T97" s="300"/>
      <c r="U97" s="301"/>
      <c r="V97" s="301"/>
      <c r="W97" s="301"/>
      <c r="X97" s="301"/>
      <c r="Y97" s="301"/>
      <c r="Z97" s="301">
        <v>0</v>
      </c>
      <c r="AA97" s="301">
        <v>0</v>
      </c>
      <c r="AB97" s="301">
        <v>0</v>
      </c>
      <c r="AC97" s="106"/>
      <c r="AD97" s="101"/>
      <c r="AE97" s="301"/>
      <c r="AF97" s="788"/>
      <c r="AG97" s="476"/>
      <c r="AH97" s="472"/>
      <c r="AI97" s="472"/>
      <c r="AJ97" s="752"/>
      <c r="AK97" s="472"/>
      <c r="AL97" s="472"/>
      <c r="AM97" s="781"/>
      <c r="AN97" s="792"/>
      <c r="AO97" s="794"/>
      <c r="AP97" s="796"/>
      <c r="AQ97" s="472"/>
      <c r="AR97" s="472"/>
      <c r="AS97" s="472"/>
      <c r="AT97" s="472"/>
      <c r="AU97" s="472"/>
      <c r="AV97" s="472"/>
      <c r="AW97" s="792"/>
      <c r="AX97" s="472"/>
      <c r="AY97" s="781"/>
    </row>
    <row r="98" spans="1:51" ht="18" customHeight="1">
      <c r="A98" s="522"/>
      <c r="B98" s="472"/>
      <c r="C98" s="485"/>
      <c r="D98" s="100" t="s">
        <v>85</v>
      </c>
      <c r="E98" s="115">
        <v>18</v>
      </c>
      <c r="F98" s="116"/>
      <c r="G98" s="116"/>
      <c r="H98" s="116"/>
      <c r="I98" s="116"/>
      <c r="J98" s="116"/>
      <c r="K98" s="116"/>
      <c r="L98" s="116"/>
      <c r="M98" s="115">
        <v>18</v>
      </c>
      <c r="N98" s="115">
        <v>18</v>
      </c>
      <c r="O98" s="115">
        <v>18</v>
      </c>
      <c r="P98" s="116"/>
      <c r="Q98" s="116"/>
      <c r="R98" s="116"/>
      <c r="S98" s="302"/>
      <c r="T98" s="303"/>
      <c r="U98" s="304"/>
      <c r="V98" s="304"/>
      <c r="W98" s="304"/>
      <c r="X98" s="304"/>
      <c r="Y98" s="304"/>
      <c r="Z98" s="115">
        <v>8</v>
      </c>
      <c r="AA98" s="115">
        <v>15</v>
      </c>
      <c r="AB98" s="115">
        <v>24</v>
      </c>
      <c r="AC98" s="116"/>
      <c r="AD98" s="120"/>
      <c r="AE98" s="304"/>
      <c r="AF98" s="788"/>
      <c r="AG98" s="476"/>
      <c r="AH98" s="472"/>
      <c r="AI98" s="472"/>
      <c r="AJ98" s="752"/>
      <c r="AK98" s="472"/>
      <c r="AL98" s="472"/>
      <c r="AM98" s="781"/>
      <c r="AN98" s="792"/>
      <c r="AO98" s="794"/>
      <c r="AP98" s="796"/>
      <c r="AQ98" s="472"/>
      <c r="AR98" s="472"/>
      <c r="AS98" s="472"/>
      <c r="AT98" s="472"/>
      <c r="AU98" s="472"/>
      <c r="AV98" s="472"/>
      <c r="AW98" s="792"/>
      <c r="AX98" s="472"/>
      <c r="AY98" s="781"/>
    </row>
    <row r="99" spans="1:51" ht="18" customHeight="1">
      <c r="A99" s="522"/>
      <c r="B99" s="472"/>
      <c r="C99" s="485"/>
      <c r="D99" s="108" t="s">
        <v>88</v>
      </c>
      <c r="E99" s="115">
        <v>5539195</v>
      </c>
      <c r="F99" s="116"/>
      <c r="G99" s="116"/>
      <c r="H99" s="116"/>
      <c r="I99" s="116"/>
      <c r="J99" s="116"/>
      <c r="K99" s="116"/>
      <c r="L99" s="116"/>
      <c r="M99" s="115">
        <v>5539195</v>
      </c>
      <c r="N99" s="115">
        <v>5539195</v>
      </c>
      <c r="O99" s="115">
        <v>5539195</v>
      </c>
      <c r="P99" s="116"/>
      <c r="Q99" s="116"/>
      <c r="R99" s="116"/>
      <c r="S99" s="302"/>
      <c r="T99" s="303"/>
      <c r="U99" s="304"/>
      <c r="V99" s="304"/>
      <c r="W99" s="304"/>
      <c r="X99" s="304"/>
      <c r="Y99" s="304"/>
      <c r="Z99" s="115">
        <v>7375903</v>
      </c>
      <c r="AA99" s="115">
        <v>11035652</v>
      </c>
      <c r="AB99" s="115">
        <v>12189394</v>
      </c>
      <c r="AC99" s="116"/>
      <c r="AD99" s="120"/>
      <c r="AE99" s="304"/>
      <c r="AF99" s="789"/>
      <c r="AG99" s="477"/>
      <c r="AH99" s="473"/>
      <c r="AI99" s="473"/>
      <c r="AJ99" s="753"/>
      <c r="AK99" s="473"/>
      <c r="AL99" s="473"/>
      <c r="AM99" s="782"/>
      <c r="AN99" s="793"/>
      <c r="AO99" s="794"/>
      <c r="AP99" s="797"/>
      <c r="AQ99" s="473"/>
      <c r="AR99" s="473"/>
      <c r="AS99" s="473"/>
      <c r="AT99" s="473"/>
      <c r="AU99" s="473"/>
      <c r="AV99" s="473"/>
      <c r="AW99" s="793"/>
      <c r="AX99" s="473"/>
      <c r="AY99" s="782"/>
    </row>
    <row r="100" spans="1:51" ht="18" customHeight="1">
      <c r="A100" s="522"/>
      <c r="B100" s="472"/>
      <c r="C100" s="485" t="s">
        <v>178</v>
      </c>
      <c r="D100" s="100" t="s">
        <v>83</v>
      </c>
      <c r="E100" s="101">
        <v>59</v>
      </c>
      <c r="F100" s="101"/>
      <c r="G100" s="101"/>
      <c r="H100" s="101"/>
      <c r="I100" s="101"/>
      <c r="J100" s="101"/>
      <c r="K100" s="101"/>
      <c r="L100" s="101"/>
      <c r="M100" s="101">
        <v>59</v>
      </c>
      <c r="N100" s="101">
        <v>59</v>
      </c>
      <c r="O100" s="101">
        <v>59</v>
      </c>
      <c r="P100" s="101"/>
      <c r="Q100" s="101"/>
      <c r="R100" s="102"/>
      <c r="S100" s="291"/>
      <c r="T100" s="292"/>
      <c r="U100" s="293"/>
      <c r="V100" s="293"/>
      <c r="W100" s="293"/>
      <c r="X100" s="293"/>
      <c r="Y100" s="293"/>
      <c r="Z100" s="294">
        <v>13</v>
      </c>
      <c r="AA100" s="294">
        <v>27</v>
      </c>
      <c r="AB100" s="294">
        <v>37</v>
      </c>
      <c r="AC100" s="106"/>
      <c r="AD100" s="295"/>
      <c r="AE100" s="293"/>
      <c r="AF100" s="787"/>
      <c r="AG100" s="475" t="s">
        <v>178</v>
      </c>
      <c r="AH100" s="471" t="s">
        <v>346</v>
      </c>
      <c r="AI100" s="471" t="s">
        <v>234</v>
      </c>
      <c r="AJ100" s="751" t="s">
        <v>320</v>
      </c>
      <c r="AK100" s="471" t="str">
        <f>+AG100</f>
        <v>16-PUENTE ARANDA</v>
      </c>
      <c r="AL100" s="471" t="s">
        <v>234</v>
      </c>
      <c r="AM100" s="780" t="s">
        <v>261</v>
      </c>
      <c r="AN100" s="791">
        <v>251570.57812419074</v>
      </c>
      <c r="AO100" s="794">
        <v>118748.17312939369</v>
      </c>
      <c r="AP100" s="795">
        <v>132822.40499479705</v>
      </c>
      <c r="AQ100" s="471" t="s">
        <v>234</v>
      </c>
      <c r="AR100" s="471" t="s">
        <v>235</v>
      </c>
      <c r="AS100" s="790">
        <f>+AN100</f>
        <v>251570.57812419074</v>
      </c>
      <c r="AT100" s="471" t="s">
        <v>235</v>
      </c>
      <c r="AU100" s="790">
        <f>+AS100</f>
        <v>251570.57812419074</v>
      </c>
      <c r="AV100" s="471" t="s">
        <v>236</v>
      </c>
      <c r="AW100" s="791">
        <f>+AP100+AO100</f>
        <v>251570.57812419074</v>
      </c>
      <c r="AX100" s="790">
        <f>+AW100</f>
        <v>251570.57812419074</v>
      </c>
      <c r="AY100" s="780"/>
    </row>
    <row r="101" spans="1:51" ht="18" customHeight="1">
      <c r="A101" s="522"/>
      <c r="B101" s="472"/>
      <c r="C101" s="485"/>
      <c r="D101" s="108" t="s">
        <v>6</v>
      </c>
      <c r="E101" s="101">
        <v>17599215</v>
      </c>
      <c r="F101" s="101"/>
      <c r="G101" s="101"/>
      <c r="H101" s="101"/>
      <c r="I101" s="101"/>
      <c r="J101" s="101"/>
      <c r="K101" s="101"/>
      <c r="L101" s="101"/>
      <c r="M101" s="101">
        <v>17599215</v>
      </c>
      <c r="N101" s="101">
        <v>17599215</v>
      </c>
      <c r="O101" s="101">
        <v>17599215</v>
      </c>
      <c r="P101" s="101"/>
      <c r="Q101" s="101"/>
      <c r="R101" s="101"/>
      <c r="S101" s="296"/>
      <c r="T101" s="297"/>
      <c r="U101" s="298"/>
      <c r="V101" s="298"/>
      <c r="W101" s="298"/>
      <c r="X101" s="298"/>
      <c r="Y101" s="298"/>
      <c r="Z101" s="294">
        <v>11985842</v>
      </c>
      <c r="AA101" s="294">
        <v>18698743</v>
      </c>
      <c r="AB101" s="294">
        <v>18791982</v>
      </c>
      <c r="AC101" s="101"/>
      <c r="AD101" s="101"/>
      <c r="AE101" s="298"/>
      <c r="AF101" s="788"/>
      <c r="AG101" s="476"/>
      <c r="AH101" s="472"/>
      <c r="AI101" s="472"/>
      <c r="AJ101" s="752"/>
      <c r="AK101" s="472"/>
      <c r="AL101" s="472"/>
      <c r="AM101" s="781"/>
      <c r="AN101" s="792"/>
      <c r="AO101" s="794"/>
      <c r="AP101" s="796"/>
      <c r="AQ101" s="472"/>
      <c r="AR101" s="472"/>
      <c r="AS101" s="472"/>
      <c r="AT101" s="472"/>
      <c r="AU101" s="472"/>
      <c r="AV101" s="472"/>
      <c r="AW101" s="792"/>
      <c r="AX101" s="472"/>
      <c r="AY101" s="781"/>
    </row>
    <row r="102" spans="1:51" ht="18" customHeight="1">
      <c r="A102" s="522"/>
      <c r="B102" s="472"/>
      <c r="C102" s="485"/>
      <c r="D102" s="100" t="s">
        <v>84</v>
      </c>
      <c r="E102" s="101">
        <v>0</v>
      </c>
      <c r="F102" s="106"/>
      <c r="G102" s="106"/>
      <c r="H102" s="106"/>
      <c r="I102" s="106"/>
      <c r="J102" s="106"/>
      <c r="K102" s="106"/>
      <c r="L102" s="106"/>
      <c r="M102" s="101">
        <v>0</v>
      </c>
      <c r="N102" s="101">
        <v>0</v>
      </c>
      <c r="O102" s="101">
        <v>0</v>
      </c>
      <c r="P102" s="106"/>
      <c r="Q102" s="106"/>
      <c r="R102" s="106"/>
      <c r="S102" s="299"/>
      <c r="T102" s="300"/>
      <c r="U102" s="301"/>
      <c r="V102" s="301"/>
      <c r="W102" s="301"/>
      <c r="X102" s="301"/>
      <c r="Y102" s="301"/>
      <c r="Z102" s="301">
        <v>0</v>
      </c>
      <c r="AA102" s="301">
        <v>0</v>
      </c>
      <c r="AB102" s="301">
        <v>0</v>
      </c>
      <c r="AC102" s="106"/>
      <c r="AD102" s="101"/>
      <c r="AE102" s="301"/>
      <c r="AF102" s="788"/>
      <c r="AG102" s="476"/>
      <c r="AH102" s="472"/>
      <c r="AI102" s="472"/>
      <c r="AJ102" s="752"/>
      <c r="AK102" s="472"/>
      <c r="AL102" s="472"/>
      <c r="AM102" s="781"/>
      <c r="AN102" s="792"/>
      <c r="AO102" s="794"/>
      <c r="AP102" s="796"/>
      <c r="AQ102" s="472"/>
      <c r="AR102" s="472"/>
      <c r="AS102" s="472"/>
      <c r="AT102" s="472"/>
      <c r="AU102" s="472"/>
      <c r="AV102" s="472"/>
      <c r="AW102" s="792"/>
      <c r="AX102" s="472"/>
      <c r="AY102" s="781"/>
    </row>
    <row r="103" spans="1:51" ht="18" customHeight="1">
      <c r="A103" s="522"/>
      <c r="B103" s="472"/>
      <c r="C103" s="485"/>
      <c r="D103" s="108" t="s">
        <v>7</v>
      </c>
      <c r="E103" s="101">
        <v>0</v>
      </c>
      <c r="F103" s="106"/>
      <c r="G103" s="106"/>
      <c r="H103" s="106"/>
      <c r="I103" s="106"/>
      <c r="J103" s="106"/>
      <c r="K103" s="106"/>
      <c r="L103" s="106"/>
      <c r="M103" s="101">
        <v>0</v>
      </c>
      <c r="N103" s="101">
        <v>0</v>
      </c>
      <c r="O103" s="101">
        <v>0</v>
      </c>
      <c r="P103" s="106"/>
      <c r="Q103" s="106"/>
      <c r="R103" s="106"/>
      <c r="S103" s="299"/>
      <c r="T103" s="300"/>
      <c r="U103" s="301"/>
      <c r="V103" s="301"/>
      <c r="W103" s="301"/>
      <c r="X103" s="301"/>
      <c r="Y103" s="301"/>
      <c r="Z103" s="301">
        <v>0</v>
      </c>
      <c r="AA103" s="301">
        <v>0</v>
      </c>
      <c r="AB103" s="301">
        <v>0</v>
      </c>
      <c r="AC103" s="106"/>
      <c r="AD103" s="101"/>
      <c r="AE103" s="301"/>
      <c r="AF103" s="788"/>
      <c r="AG103" s="476"/>
      <c r="AH103" s="472"/>
      <c r="AI103" s="472"/>
      <c r="AJ103" s="752"/>
      <c r="AK103" s="472"/>
      <c r="AL103" s="472"/>
      <c r="AM103" s="781"/>
      <c r="AN103" s="792"/>
      <c r="AO103" s="794"/>
      <c r="AP103" s="796"/>
      <c r="AQ103" s="472"/>
      <c r="AR103" s="472"/>
      <c r="AS103" s="472"/>
      <c r="AT103" s="472"/>
      <c r="AU103" s="472"/>
      <c r="AV103" s="472"/>
      <c r="AW103" s="792"/>
      <c r="AX103" s="472"/>
      <c r="AY103" s="781"/>
    </row>
    <row r="104" spans="1:51" ht="18" customHeight="1">
      <c r="A104" s="522"/>
      <c r="B104" s="472"/>
      <c r="C104" s="485"/>
      <c r="D104" s="100" t="s">
        <v>85</v>
      </c>
      <c r="E104" s="115">
        <v>59</v>
      </c>
      <c r="F104" s="116"/>
      <c r="G104" s="116"/>
      <c r="H104" s="116"/>
      <c r="I104" s="116"/>
      <c r="J104" s="116"/>
      <c r="K104" s="116"/>
      <c r="L104" s="116"/>
      <c r="M104" s="115">
        <v>59</v>
      </c>
      <c r="N104" s="115">
        <v>59</v>
      </c>
      <c r="O104" s="115">
        <v>59</v>
      </c>
      <c r="P104" s="116"/>
      <c r="Q104" s="116"/>
      <c r="R104" s="116"/>
      <c r="S104" s="302"/>
      <c r="T104" s="303"/>
      <c r="U104" s="304"/>
      <c r="V104" s="304"/>
      <c r="W104" s="304"/>
      <c r="X104" s="304"/>
      <c r="Y104" s="304"/>
      <c r="Z104" s="115">
        <v>13</v>
      </c>
      <c r="AA104" s="115">
        <v>27</v>
      </c>
      <c r="AB104" s="115">
        <v>37</v>
      </c>
      <c r="AC104" s="116"/>
      <c r="AD104" s="120"/>
      <c r="AE104" s="304"/>
      <c r="AF104" s="788"/>
      <c r="AG104" s="476"/>
      <c r="AH104" s="472"/>
      <c r="AI104" s="472"/>
      <c r="AJ104" s="752"/>
      <c r="AK104" s="472"/>
      <c r="AL104" s="472"/>
      <c r="AM104" s="781"/>
      <c r="AN104" s="792"/>
      <c r="AO104" s="794"/>
      <c r="AP104" s="796"/>
      <c r="AQ104" s="472"/>
      <c r="AR104" s="472"/>
      <c r="AS104" s="472"/>
      <c r="AT104" s="472"/>
      <c r="AU104" s="472"/>
      <c r="AV104" s="472"/>
      <c r="AW104" s="792"/>
      <c r="AX104" s="472"/>
      <c r="AY104" s="781"/>
    </row>
    <row r="105" spans="1:51" ht="18" customHeight="1">
      <c r="A105" s="522"/>
      <c r="B105" s="472"/>
      <c r="C105" s="485"/>
      <c r="D105" s="108" t="s">
        <v>88</v>
      </c>
      <c r="E105" s="115">
        <v>17599215</v>
      </c>
      <c r="F105" s="116"/>
      <c r="G105" s="116"/>
      <c r="H105" s="116"/>
      <c r="I105" s="116"/>
      <c r="J105" s="116"/>
      <c r="K105" s="116"/>
      <c r="L105" s="116"/>
      <c r="M105" s="115">
        <v>17599215</v>
      </c>
      <c r="N105" s="115">
        <v>17599215</v>
      </c>
      <c r="O105" s="115">
        <v>17599215</v>
      </c>
      <c r="P105" s="116"/>
      <c r="Q105" s="116"/>
      <c r="R105" s="116"/>
      <c r="S105" s="302"/>
      <c r="T105" s="303"/>
      <c r="U105" s="304"/>
      <c r="V105" s="304"/>
      <c r="W105" s="304"/>
      <c r="X105" s="304"/>
      <c r="Y105" s="304"/>
      <c r="Z105" s="115">
        <v>11985842</v>
      </c>
      <c r="AA105" s="115">
        <v>20764174</v>
      </c>
      <c r="AB105" s="115">
        <v>18791982</v>
      </c>
      <c r="AC105" s="116"/>
      <c r="AD105" s="120"/>
      <c r="AE105" s="304"/>
      <c r="AF105" s="789"/>
      <c r="AG105" s="477"/>
      <c r="AH105" s="473"/>
      <c r="AI105" s="473"/>
      <c r="AJ105" s="753"/>
      <c r="AK105" s="473"/>
      <c r="AL105" s="473"/>
      <c r="AM105" s="782"/>
      <c r="AN105" s="793"/>
      <c r="AO105" s="794"/>
      <c r="AP105" s="797"/>
      <c r="AQ105" s="473"/>
      <c r="AR105" s="473"/>
      <c r="AS105" s="473"/>
      <c r="AT105" s="473"/>
      <c r="AU105" s="473"/>
      <c r="AV105" s="473"/>
      <c r="AW105" s="793"/>
      <c r="AX105" s="473"/>
      <c r="AY105" s="782"/>
    </row>
    <row r="106" spans="1:51" ht="18" customHeight="1">
      <c r="A106" s="522"/>
      <c r="B106" s="472"/>
      <c r="C106" s="485" t="s">
        <v>179</v>
      </c>
      <c r="D106" s="100" t="s">
        <v>83</v>
      </c>
      <c r="E106" s="101">
        <v>10</v>
      </c>
      <c r="F106" s="101"/>
      <c r="G106" s="101"/>
      <c r="H106" s="101"/>
      <c r="I106" s="101"/>
      <c r="J106" s="101"/>
      <c r="K106" s="101"/>
      <c r="L106" s="101"/>
      <c r="M106" s="101">
        <v>10</v>
      </c>
      <c r="N106" s="101">
        <v>10</v>
      </c>
      <c r="O106" s="101">
        <v>10</v>
      </c>
      <c r="P106" s="101"/>
      <c r="Q106" s="101"/>
      <c r="R106" s="102"/>
      <c r="S106" s="291"/>
      <c r="T106" s="292"/>
      <c r="U106" s="293"/>
      <c r="V106" s="293"/>
      <c r="W106" s="293"/>
      <c r="X106" s="293"/>
      <c r="Y106" s="293"/>
      <c r="Z106" s="294">
        <v>3</v>
      </c>
      <c r="AA106" s="294">
        <v>4</v>
      </c>
      <c r="AB106" s="294">
        <v>7</v>
      </c>
      <c r="AC106" s="106"/>
      <c r="AD106" s="295"/>
      <c r="AE106" s="293"/>
      <c r="AF106" s="787"/>
      <c r="AG106" s="475" t="s">
        <v>179</v>
      </c>
      <c r="AH106" s="471" t="s">
        <v>318</v>
      </c>
      <c r="AI106" s="471" t="s">
        <v>234</v>
      </c>
      <c r="AJ106" s="751" t="s">
        <v>320</v>
      </c>
      <c r="AK106" s="471" t="str">
        <f>+AG106</f>
        <v>17-CANDELARIA</v>
      </c>
      <c r="AL106" s="471" t="s">
        <v>234</v>
      </c>
      <c r="AM106" s="780" t="s">
        <v>261</v>
      </c>
      <c r="AN106" s="791">
        <v>18703.008901364068</v>
      </c>
      <c r="AO106" s="794">
        <v>9562.121240027816</v>
      </c>
      <c r="AP106" s="795">
        <v>9140.887661336254</v>
      </c>
      <c r="AQ106" s="471" t="s">
        <v>234</v>
      </c>
      <c r="AR106" s="471" t="s">
        <v>235</v>
      </c>
      <c r="AS106" s="790">
        <f>+AN106</f>
        <v>18703.008901364068</v>
      </c>
      <c r="AT106" s="471" t="s">
        <v>235</v>
      </c>
      <c r="AU106" s="790">
        <f>+AS106</f>
        <v>18703.008901364068</v>
      </c>
      <c r="AV106" s="471" t="s">
        <v>236</v>
      </c>
      <c r="AW106" s="791">
        <f>+AP106+AO106</f>
        <v>18703.008901364068</v>
      </c>
      <c r="AX106" s="790">
        <f>+AW106</f>
        <v>18703.008901364068</v>
      </c>
      <c r="AY106" s="780"/>
    </row>
    <row r="107" spans="1:51" ht="18" customHeight="1">
      <c r="A107" s="522"/>
      <c r="B107" s="472"/>
      <c r="C107" s="485"/>
      <c r="D107" s="108" t="s">
        <v>6</v>
      </c>
      <c r="E107" s="101">
        <v>2944889</v>
      </c>
      <c r="F107" s="101"/>
      <c r="G107" s="101"/>
      <c r="H107" s="101"/>
      <c r="I107" s="101"/>
      <c r="J107" s="101"/>
      <c r="K107" s="101"/>
      <c r="L107" s="101"/>
      <c r="M107" s="101">
        <v>2944889</v>
      </c>
      <c r="N107" s="101">
        <v>2944889</v>
      </c>
      <c r="O107" s="101">
        <v>2944889</v>
      </c>
      <c r="P107" s="101"/>
      <c r="Q107" s="101"/>
      <c r="R107" s="101"/>
      <c r="S107" s="296"/>
      <c r="T107" s="297"/>
      <c r="U107" s="298"/>
      <c r="V107" s="298"/>
      <c r="W107" s="298"/>
      <c r="X107" s="298"/>
      <c r="Y107" s="298"/>
      <c r="Z107" s="294">
        <v>2765964</v>
      </c>
      <c r="AA107" s="294">
        <v>3537600</v>
      </c>
      <c r="AB107" s="294">
        <v>3555240</v>
      </c>
      <c r="AC107" s="101"/>
      <c r="AD107" s="101"/>
      <c r="AE107" s="298"/>
      <c r="AF107" s="788"/>
      <c r="AG107" s="476"/>
      <c r="AH107" s="472"/>
      <c r="AI107" s="472"/>
      <c r="AJ107" s="752"/>
      <c r="AK107" s="472"/>
      <c r="AL107" s="472"/>
      <c r="AM107" s="781"/>
      <c r="AN107" s="792"/>
      <c r="AO107" s="794"/>
      <c r="AP107" s="796"/>
      <c r="AQ107" s="472"/>
      <c r="AR107" s="472"/>
      <c r="AS107" s="472"/>
      <c r="AT107" s="472"/>
      <c r="AU107" s="472"/>
      <c r="AV107" s="472"/>
      <c r="AW107" s="792"/>
      <c r="AX107" s="472"/>
      <c r="AY107" s="781"/>
    </row>
    <row r="108" spans="1:51" ht="18" customHeight="1">
      <c r="A108" s="522"/>
      <c r="B108" s="472"/>
      <c r="C108" s="485"/>
      <c r="D108" s="100" t="s">
        <v>84</v>
      </c>
      <c r="E108" s="101">
        <v>0</v>
      </c>
      <c r="F108" s="106"/>
      <c r="G108" s="106"/>
      <c r="H108" s="106"/>
      <c r="I108" s="106"/>
      <c r="J108" s="106"/>
      <c r="K108" s="106"/>
      <c r="L108" s="106"/>
      <c r="M108" s="101">
        <v>0</v>
      </c>
      <c r="N108" s="101">
        <v>0</v>
      </c>
      <c r="O108" s="101">
        <v>0</v>
      </c>
      <c r="P108" s="106"/>
      <c r="Q108" s="106"/>
      <c r="R108" s="106"/>
      <c r="S108" s="299"/>
      <c r="T108" s="300"/>
      <c r="U108" s="301"/>
      <c r="V108" s="301"/>
      <c r="W108" s="301"/>
      <c r="X108" s="301"/>
      <c r="Y108" s="301"/>
      <c r="Z108" s="301">
        <v>0</v>
      </c>
      <c r="AA108" s="301">
        <v>0</v>
      </c>
      <c r="AB108" s="301">
        <v>0</v>
      </c>
      <c r="AC108" s="106"/>
      <c r="AD108" s="101"/>
      <c r="AE108" s="301"/>
      <c r="AF108" s="788"/>
      <c r="AG108" s="476"/>
      <c r="AH108" s="472"/>
      <c r="AI108" s="472"/>
      <c r="AJ108" s="752"/>
      <c r="AK108" s="472"/>
      <c r="AL108" s="472"/>
      <c r="AM108" s="781"/>
      <c r="AN108" s="792"/>
      <c r="AO108" s="794"/>
      <c r="AP108" s="796"/>
      <c r="AQ108" s="472"/>
      <c r="AR108" s="472"/>
      <c r="AS108" s="472"/>
      <c r="AT108" s="472"/>
      <c r="AU108" s="472"/>
      <c r="AV108" s="472"/>
      <c r="AW108" s="792"/>
      <c r="AX108" s="472"/>
      <c r="AY108" s="781"/>
    </row>
    <row r="109" spans="1:51" ht="18" customHeight="1">
      <c r="A109" s="522"/>
      <c r="B109" s="472"/>
      <c r="C109" s="485"/>
      <c r="D109" s="108" t="s">
        <v>7</v>
      </c>
      <c r="E109" s="101">
        <v>0</v>
      </c>
      <c r="F109" s="106"/>
      <c r="G109" s="106"/>
      <c r="H109" s="106"/>
      <c r="I109" s="106"/>
      <c r="J109" s="106"/>
      <c r="K109" s="106"/>
      <c r="L109" s="106"/>
      <c r="M109" s="101">
        <v>0</v>
      </c>
      <c r="N109" s="101">
        <v>0</v>
      </c>
      <c r="O109" s="101">
        <v>0</v>
      </c>
      <c r="P109" s="106"/>
      <c r="Q109" s="106"/>
      <c r="R109" s="106"/>
      <c r="S109" s="299"/>
      <c r="T109" s="300"/>
      <c r="U109" s="301"/>
      <c r="V109" s="301"/>
      <c r="W109" s="301"/>
      <c r="X109" s="301"/>
      <c r="Y109" s="301"/>
      <c r="Z109" s="301">
        <v>0</v>
      </c>
      <c r="AA109" s="301">
        <v>0</v>
      </c>
      <c r="AB109" s="301">
        <v>0</v>
      </c>
      <c r="AC109" s="106"/>
      <c r="AD109" s="101"/>
      <c r="AE109" s="301"/>
      <c r="AF109" s="788"/>
      <c r="AG109" s="476"/>
      <c r="AH109" s="472"/>
      <c r="AI109" s="472"/>
      <c r="AJ109" s="752"/>
      <c r="AK109" s="472"/>
      <c r="AL109" s="472"/>
      <c r="AM109" s="781"/>
      <c r="AN109" s="792"/>
      <c r="AO109" s="794"/>
      <c r="AP109" s="796"/>
      <c r="AQ109" s="472"/>
      <c r="AR109" s="472"/>
      <c r="AS109" s="472"/>
      <c r="AT109" s="472"/>
      <c r="AU109" s="472"/>
      <c r="AV109" s="472"/>
      <c r="AW109" s="792"/>
      <c r="AX109" s="472"/>
      <c r="AY109" s="781"/>
    </row>
    <row r="110" spans="1:51" ht="18" customHeight="1">
      <c r="A110" s="522"/>
      <c r="B110" s="472"/>
      <c r="C110" s="485"/>
      <c r="D110" s="100" t="s">
        <v>85</v>
      </c>
      <c r="E110" s="115">
        <v>10</v>
      </c>
      <c r="F110" s="116"/>
      <c r="G110" s="116"/>
      <c r="H110" s="116"/>
      <c r="I110" s="116"/>
      <c r="J110" s="116"/>
      <c r="K110" s="116"/>
      <c r="L110" s="116"/>
      <c r="M110" s="115">
        <v>10</v>
      </c>
      <c r="N110" s="115">
        <v>10</v>
      </c>
      <c r="O110" s="115">
        <v>10</v>
      </c>
      <c r="P110" s="116"/>
      <c r="Q110" s="116"/>
      <c r="R110" s="116"/>
      <c r="S110" s="302"/>
      <c r="T110" s="303"/>
      <c r="U110" s="304"/>
      <c r="V110" s="304"/>
      <c r="W110" s="304"/>
      <c r="X110" s="304"/>
      <c r="Y110" s="304"/>
      <c r="Z110" s="115">
        <v>3</v>
      </c>
      <c r="AA110" s="115">
        <v>4</v>
      </c>
      <c r="AB110" s="115">
        <v>7</v>
      </c>
      <c r="AC110" s="116"/>
      <c r="AD110" s="120"/>
      <c r="AE110" s="304"/>
      <c r="AF110" s="788"/>
      <c r="AG110" s="476"/>
      <c r="AH110" s="472"/>
      <c r="AI110" s="472"/>
      <c r="AJ110" s="752"/>
      <c r="AK110" s="472"/>
      <c r="AL110" s="472"/>
      <c r="AM110" s="781"/>
      <c r="AN110" s="792"/>
      <c r="AO110" s="794"/>
      <c r="AP110" s="796"/>
      <c r="AQ110" s="472"/>
      <c r="AR110" s="472"/>
      <c r="AS110" s="472"/>
      <c r="AT110" s="472"/>
      <c r="AU110" s="472"/>
      <c r="AV110" s="472"/>
      <c r="AW110" s="792"/>
      <c r="AX110" s="472"/>
      <c r="AY110" s="781"/>
    </row>
    <row r="111" spans="1:51" ht="18" customHeight="1">
      <c r="A111" s="522"/>
      <c r="B111" s="472"/>
      <c r="C111" s="485"/>
      <c r="D111" s="108" t="s">
        <v>88</v>
      </c>
      <c r="E111" s="115">
        <v>2944889</v>
      </c>
      <c r="F111" s="116"/>
      <c r="G111" s="116"/>
      <c r="H111" s="116"/>
      <c r="I111" s="116"/>
      <c r="J111" s="116"/>
      <c r="K111" s="116"/>
      <c r="L111" s="116"/>
      <c r="M111" s="115">
        <v>2944889</v>
      </c>
      <c r="N111" s="115">
        <v>2944889</v>
      </c>
      <c r="O111" s="115">
        <v>2944889</v>
      </c>
      <c r="P111" s="116"/>
      <c r="Q111" s="116"/>
      <c r="R111" s="116"/>
      <c r="S111" s="302"/>
      <c r="T111" s="303"/>
      <c r="U111" s="304"/>
      <c r="V111" s="304"/>
      <c r="W111" s="304"/>
      <c r="X111" s="304"/>
      <c r="Y111" s="304"/>
      <c r="Z111" s="115">
        <v>2765964</v>
      </c>
      <c r="AA111" s="115">
        <v>3076174</v>
      </c>
      <c r="AB111" s="115">
        <v>3555240</v>
      </c>
      <c r="AC111" s="116"/>
      <c r="AD111" s="120"/>
      <c r="AE111" s="304"/>
      <c r="AF111" s="789"/>
      <c r="AG111" s="477"/>
      <c r="AH111" s="473"/>
      <c r="AI111" s="473"/>
      <c r="AJ111" s="753"/>
      <c r="AK111" s="473"/>
      <c r="AL111" s="473"/>
      <c r="AM111" s="782"/>
      <c r="AN111" s="793"/>
      <c r="AO111" s="794"/>
      <c r="AP111" s="797"/>
      <c r="AQ111" s="473"/>
      <c r="AR111" s="473"/>
      <c r="AS111" s="473"/>
      <c r="AT111" s="473"/>
      <c r="AU111" s="473"/>
      <c r="AV111" s="473"/>
      <c r="AW111" s="793"/>
      <c r="AX111" s="473"/>
      <c r="AY111" s="782"/>
    </row>
    <row r="112" spans="1:51" ht="18" customHeight="1">
      <c r="A112" s="522"/>
      <c r="B112" s="472"/>
      <c r="C112" s="485" t="s">
        <v>180</v>
      </c>
      <c r="D112" s="100" t="s">
        <v>83</v>
      </c>
      <c r="E112" s="101">
        <v>24</v>
      </c>
      <c r="F112" s="101"/>
      <c r="G112" s="101"/>
      <c r="H112" s="101"/>
      <c r="I112" s="101"/>
      <c r="J112" s="101"/>
      <c r="K112" s="101"/>
      <c r="L112" s="101"/>
      <c r="M112" s="101">
        <v>24</v>
      </c>
      <c r="N112" s="101">
        <v>24</v>
      </c>
      <c r="O112" s="101">
        <v>24</v>
      </c>
      <c r="P112" s="101"/>
      <c r="Q112" s="101"/>
      <c r="R112" s="102"/>
      <c r="S112" s="291"/>
      <c r="T112" s="292"/>
      <c r="U112" s="293"/>
      <c r="V112" s="293"/>
      <c r="W112" s="293"/>
      <c r="X112" s="293"/>
      <c r="Y112" s="293"/>
      <c r="Z112" s="294">
        <v>4</v>
      </c>
      <c r="AA112" s="294">
        <v>9</v>
      </c>
      <c r="AB112" s="294">
        <v>16</v>
      </c>
      <c r="AC112" s="106"/>
      <c r="AD112" s="295"/>
      <c r="AE112" s="293"/>
      <c r="AF112" s="787"/>
      <c r="AG112" s="475" t="s">
        <v>180</v>
      </c>
      <c r="AH112" s="471" t="s">
        <v>347</v>
      </c>
      <c r="AI112" s="471" t="s">
        <v>234</v>
      </c>
      <c r="AJ112" s="751" t="s">
        <v>320</v>
      </c>
      <c r="AK112" s="471" t="str">
        <f>+AG112</f>
        <v>18-RAFAEL URIBE URIBE</v>
      </c>
      <c r="AL112" s="471" t="s">
        <v>234</v>
      </c>
      <c r="AM112" s="780" t="s">
        <v>261</v>
      </c>
      <c r="AN112" s="791">
        <v>372617.56943056965</v>
      </c>
      <c r="AO112" s="794">
        <v>179866.46640330477</v>
      </c>
      <c r="AP112" s="795">
        <v>192751.10302726488</v>
      </c>
      <c r="AQ112" s="471" t="s">
        <v>234</v>
      </c>
      <c r="AR112" s="471" t="s">
        <v>235</v>
      </c>
      <c r="AS112" s="790">
        <f>+AN112</f>
        <v>372617.56943056965</v>
      </c>
      <c r="AT112" s="471" t="s">
        <v>235</v>
      </c>
      <c r="AU112" s="790">
        <f>+AS112</f>
        <v>372617.56943056965</v>
      </c>
      <c r="AV112" s="471" t="s">
        <v>236</v>
      </c>
      <c r="AW112" s="791">
        <f>+AP112+AO112</f>
        <v>372617.56943056965</v>
      </c>
      <c r="AX112" s="790">
        <f>+AW112</f>
        <v>372617.56943056965</v>
      </c>
      <c r="AY112" s="780"/>
    </row>
    <row r="113" spans="1:51" ht="18" customHeight="1">
      <c r="A113" s="522"/>
      <c r="B113" s="472"/>
      <c r="C113" s="485"/>
      <c r="D113" s="108" t="s">
        <v>6</v>
      </c>
      <c r="E113" s="101">
        <v>7221989</v>
      </c>
      <c r="F113" s="101"/>
      <c r="G113" s="101"/>
      <c r="H113" s="101"/>
      <c r="I113" s="101"/>
      <c r="J113" s="101"/>
      <c r="K113" s="101"/>
      <c r="L113" s="101"/>
      <c r="M113" s="101">
        <v>7221989</v>
      </c>
      <c r="N113" s="101">
        <v>7221989</v>
      </c>
      <c r="O113" s="101">
        <v>7221989</v>
      </c>
      <c r="P113" s="101"/>
      <c r="Q113" s="101"/>
      <c r="R113" s="101"/>
      <c r="S113" s="296"/>
      <c r="T113" s="297"/>
      <c r="U113" s="298"/>
      <c r="V113" s="298"/>
      <c r="W113" s="298"/>
      <c r="X113" s="298"/>
      <c r="Y113" s="298"/>
      <c r="Z113" s="294">
        <v>3687951</v>
      </c>
      <c r="AA113" s="294">
        <v>8085943</v>
      </c>
      <c r="AB113" s="294">
        <v>8126262</v>
      </c>
      <c r="AC113" s="101"/>
      <c r="AD113" s="101"/>
      <c r="AE113" s="298"/>
      <c r="AF113" s="788"/>
      <c r="AG113" s="476"/>
      <c r="AH113" s="472"/>
      <c r="AI113" s="472"/>
      <c r="AJ113" s="752"/>
      <c r="AK113" s="472"/>
      <c r="AL113" s="472"/>
      <c r="AM113" s="781"/>
      <c r="AN113" s="792"/>
      <c r="AO113" s="794"/>
      <c r="AP113" s="796"/>
      <c r="AQ113" s="472"/>
      <c r="AR113" s="472"/>
      <c r="AS113" s="472"/>
      <c r="AT113" s="472"/>
      <c r="AU113" s="472"/>
      <c r="AV113" s="472"/>
      <c r="AW113" s="792"/>
      <c r="AX113" s="472"/>
      <c r="AY113" s="781"/>
    </row>
    <row r="114" spans="1:51" ht="18" customHeight="1">
      <c r="A114" s="522"/>
      <c r="B114" s="472"/>
      <c r="C114" s="485"/>
      <c r="D114" s="100" t="s">
        <v>84</v>
      </c>
      <c r="E114" s="101">
        <v>0</v>
      </c>
      <c r="F114" s="106"/>
      <c r="G114" s="106"/>
      <c r="H114" s="106"/>
      <c r="I114" s="106"/>
      <c r="J114" s="106"/>
      <c r="K114" s="106"/>
      <c r="L114" s="106"/>
      <c r="M114" s="101">
        <v>0</v>
      </c>
      <c r="N114" s="101">
        <v>0</v>
      </c>
      <c r="O114" s="101">
        <v>0</v>
      </c>
      <c r="P114" s="106"/>
      <c r="Q114" s="106"/>
      <c r="R114" s="106"/>
      <c r="S114" s="299"/>
      <c r="T114" s="300"/>
      <c r="U114" s="301"/>
      <c r="V114" s="301"/>
      <c r="W114" s="301"/>
      <c r="X114" s="301"/>
      <c r="Y114" s="301"/>
      <c r="Z114" s="301">
        <v>0</v>
      </c>
      <c r="AA114" s="301">
        <v>0</v>
      </c>
      <c r="AB114" s="301">
        <v>0</v>
      </c>
      <c r="AC114" s="106"/>
      <c r="AD114" s="101"/>
      <c r="AE114" s="301"/>
      <c r="AF114" s="788"/>
      <c r="AG114" s="476"/>
      <c r="AH114" s="472"/>
      <c r="AI114" s="472"/>
      <c r="AJ114" s="752"/>
      <c r="AK114" s="472"/>
      <c r="AL114" s="472"/>
      <c r="AM114" s="781"/>
      <c r="AN114" s="792"/>
      <c r="AO114" s="794"/>
      <c r="AP114" s="796"/>
      <c r="AQ114" s="472"/>
      <c r="AR114" s="472"/>
      <c r="AS114" s="472"/>
      <c r="AT114" s="472"/>
      <c r="AU114" s="472"/>
      <c r="AV114" s="472"/>
      <c r="AW114" s="792"/>
      <c r="AX114" s="472"/>
      <c r="AY114" s="781"/>
    </row>
    <row r="115" spans="1:51" ht="18" customHeight="1">
      <c r="A115" s="522"/>
      <c r="B115" s="472"/>
      <c r="C115" s="485"/>
      <c r="D115" s="108" t="s">
        <v>7</v>
      </c>
      <c r="E115" s="101">
        <v>0</v>
      </c>
      <c r="F115" s="106"/>
      <c r="G115" s="106"/>
      <c r="H115" s="106"/>
      <c r="I115" s="106"/>
      <c r="J115" s="106"/>
      <c r="K115" s="106"/>
      <c r="L115" s="106"/>
      <c r="M115" s="101">
        <v>0</v>
      </c>
      <c r="N115" s="101">
        <v>0</v>
      </c>
      <c r="O115" s="101">
        <v>0</v>
      </c>
      <c r="P115" s="106"/>
      <c r="Q115" s="106"/>
      <c r="R115" s="106"/>
      <c r="S115" s="299"/>
      <c r="T115" s="300"/>
      <c r="U115" s="301"/>
      <c r="V115" s="301"/>
      <c r="W115" s="301"/>
      <c r="X115" s="301"/>
      <c r="Y115" s="301"/>
      <c r="Z115" s="301">
        <v>0</v>
      </c>
      <c r="AA115" s="301">
        <v>0</v>
      </c>
      <c r="AB115" s="301">
        <v>0</v>
      </c>
      <c r="AC115" s="106"/>
      <c r="AD115" s="101"/>
      <c r="AE115" s="301"/>
      <c r="AF115" s="788"/>
      <c r="AG115" s="476"/>
      <c r="AH115" s="472"/>
      <c r="AI115" s="472"/>
      <c r="AJ115" s="752"/>
      <c r="AK115" s="472"/>
      <c r="AL115" s="472"/>
      <c r="AM115" s="781"/>
      <c r="AN115" s="792"/>
      <c r="AO115" s="794"/>
      <c r="AP115" s="796"/>
      <c r="AQ115" s="472"/>
      <c r="AR115" s="472"/>
      <c r="AS115" s="472"/>
      <c r="AT115" s="472"/>
      <c r="AU115" s="472"/>
      <c r="AV115" s="472"/>
      <c r="AW115" s="792"/>
      <c r="AX115" s="472"/>
      <c r="AY115" s="781"/>
    </row>
    <row r="116" spans="1:51" ht="18" customHeight="1">
      <c r="A116" s="522"/>
      <c r="B116" s="472"/>
      <c r="C116" s="485"/>
      <c r="D116" s="100" t="s">
        <v>85</v>
      </c>
      <c r="E116" s="115">
        <v>24</v>
      </c>
      <c r="F116" s="116"/>
      <c r="G116" s="116"/>
      <c r="H116" s="116"/>
      <c r="I116" s="116"/>
      <c r="J116" s="116"/>
      <c r="K116" s="116"/>
      <c r="L116" s="116"/>
      <c r="M116" s="115">
        <v>24</v>
      </c>
      <c r="N116" s="115">
        <v>24</v>
      </c>
      <c r="O116" s="115">
        <v>24</v>
      </c>
      <c r="P116" s="116"/>
      <c r="Q116" s="116"/>
      <c r="R116" s="116"/>
      <c r="S116" s="302"/>
      <c r="T116" s="303"/>
      <c r="U116" s="304"/>
      <c r="V116" s="304"/>
      <c r="W116" s="304"/>
      <c r="X116" s="304"/>
      <c r="Y116" s="304"/>
      <c r="Z116" s="115">
        <v>4</v>
      </c>
      <c r="AA116" s="115">
        <v>9</v>
      </c>
      <c r="AB116" s="115">
        <v>16</v>
      </c>
      <c r="AC116" s="116"/>
      <c r="AD116" s="120"/>
      <c r="AE116" s="304"/>
      <c r="AF116" s="788"/>
      <c r="AG116" s="476"/>
      <c r="AH116" s="472"/>
      <c r="AI116" s="472"/>
      <c r="AJ116" s="752"/>
      <c r="AK116" s="472"/>
      <c r="AL116" s="472"/>
      <c r="AM116" s="781"/>
      <c r="AN116" s="792"/>
      <c r="AO116" s="794"/>
      <c r="AP116" s="796"/>
      <c r="AQ116" s="472"/>
      <c r="AR116" s="472"/>
      <c r="AS116" s="472"/>
      <c r="AT116" s="472"/>
      <c r="AU116" s="472"/>
      <c r="AV116" s="472"/>
      <c r="AW116" s="792"/>
      <c r="AX116" s="472"/>
      <c r="AY116" s="781"/>
    </row>
    <row r="117" spans="1:51" ht="18" customHeight="1">
      <c r="A117" s="522"/>
      <c r="B117" s="472"/>
      <c r="C117" s="485"/>
      <c r="D117" s="108" t="s">
        <v>88</v>
      </c>
      <c r="E117" s="115">
        <v>7221989</v>
      </c>
      <c r="F117" s="116"/>
      <c r="G117" s="116"/>
      <c r="H117" s="116"/>
      <c r="I117" s="116"/>
      <c r="J117" s="116"/>
      <c r="K117" s="116"/>
      <c r="L117" s="116"/>
      <c r="M117" s="115">
        <v>7221989</v>
      </c>
      <c r="N117" s="115">
        <v>7221989</v>
      </c>
      <c r="O117" s="115">
        <v>7221989</v>
      </c>
      <c r="P117" s="116"/>
      <c r="Q117" s="116"/>
      <c r="R117" s="116"/>
      <c r="S117" s="302"/>
      <c r="T117" s="303"/>
      <c r="U117" s="304"/>
      <c r="V117" s="304"/>
      <c r="W117" s="304"/>
      <c r="X117" s="304"/>
      <c r="Y117" s="304"/>
      <c r="Z117" s="115">
        <v>3687951</v>
      </c>
      <c r="AA117" s="115">
        <v>6921391</v>
      </c>
      <c r="AB117" s="115">
        <v>8126262</v>
      </c>
      <c r="AC117" s="116"/>
      <c r="AD117" s="120"/>
      <c r="AE117" s="304"/>
      <c r="AF117" s="789"/>
      <c r="AG117" s="477"/>
      <c r="AH117" s="473"/>
      <c r="AI117" s="473"/>
      <c r="AJ117" s="753"/>
      <c r="AK117" s="473"/>
      <c r="AL117" s="473"/>
      <c r="AM117" s="782"/>
      <c r="AN117" s="793"/>
      <c r="AO117" s="794"/>
      <c r="AP117" s="797"/>
      <c r="AQ117" s="473"/>
      <c r="AR117" s="473"/>
      <c r="AS117" s="473"/>
      <c r="AT117" s="473"/>
      <c r="AU117" s="473"/>
      <c r="AV117" s="473"/>
      <c r="AW117" s="793"/>
      <c r="AX117" s="473"/>
      <c r="AY117" s="782"/>
    </row>
    <row r="118" spans="1:51" ht="18" customHeight="1">
      <c r="A118" s="522"/>
      <c r="B118" s="472"/>
      <c r="C118" s="485" t="s">
        <v>181</v>
      </c>
      <c r="D118" s="100" t="s">
        <v>83</v>
      </c>
      <c r="E118" s="101">
        <v>40</v>
      </c>
      <c r="F118" s="101"/>
      <c r="G118" s="101"/>
      <c r="H118" s="101"/>
      <c r="I118" s="101"/>
      <c r="J118" s="101"/>
      <c r="K118" s="101"/>
      <c r="L118" s="101"/>
      <c r="M118" s="101">
        <v>40</v>
      </c>
      <c r="N118" s="101">
        <v>40</v>
      </c>
      <c r="O118" s="101">
        <v>40</v>
      </c>
      <c r="P118" s="101"/>
      <c r="Q118" s="101"/>
      <c r="R118" s="102"/>
      <c r="S118" s="291"/>
      <c r="T118" s="292"/>
      <c r="U118" s="293"/>
      <c r="V118" s="293"/>
      <c r="W118" s="293"/>
      <c r="X118" s="293"/>
      <c r="Y118" s="293"/>
      <c r="Z118" s="294">
        <v>13</v>
      </c>
      <c r="AA118" s="294">
        <v>34</v>
      </c>
      <c r="AB118" s="294">
        <v>51</v>
      </c>
      <c r="AC118" s="106"/>
      <c r="AD118" s="295"/>
      <c r="AE118" s="293"/>
      <c r="AF118" s="787"/>
      <c r="AG118" s="475" t="s">
        <v>181</v>
      </c>
      <c r="AH118" s="471" t="s">
        <v>348</v>
      </c>
      <c r="AI118" s="471" t="s">
        <v>234</v>
      </c>
      <c r="AJ118" s="751" t="s">
        <v>320</v>
      </c>
      <c r="AK118" s="471" t="str">
        <f>+AG118</f>
        <v>19-CIUDAD BOLIVAR</v>
      </c>
      <c r="AL118" s="471" t="s">
        <v>234</v>
      </c>
      <c r="AM118" s="780" t="s">
        <v>261</v>
      </c>
      <c r="AN118" s="791">
        <v>621367.9127305577</v>
      </c>
      <c r="AO118" s="794">
        <v>303281.84758636</v>
      </c>
      <c r="AP118" s="795">
        <v>318086.06514419726</v>
      </c>
      <c r="AQ118" s="471" t="s">
        <v>234</v>
      </c>
      <c r="AR118" s="471" t="s">
        <v>235</v>
      </c>
      <c r="AS118" s="790">
        <f>+AN118</f>
        <v>621367.9127305577</v>
      </c>
      <c r="AT118" s="471" t="s">
        <v>235</v>
      </c>
      <c r="AU118" s="790">
        <f>+AS118</f>
        <v>621367.9127305577</v>
      </c>
      <c r="AV118" s="471" t="s">
        <v>236</v>
      </c>
      <c r="AW118" s="791">
        <f>+AP118+AO118</f>
        <v>621367.9127305573</v>
      </c>
      <c r="AX118" s="790">
        <f>+AW118</f>
        <v>621367.9127305573</v>
      </c>
      <c r="AY118" s="780"/>
    </row>
    <row r="119" spans="1:51" ht="18" customHeight="1">
      <c r="A119" s="522"/>
      <c r="B119" s="472"/>
      <c r="C119" s="485"/>
      <c r="D119" s="108" t="s">
        <v>6</v>
      </c>
      <c r="E119" s="101">
        <v>12024961</v>
      </c>
      <c r="F119" s="101"/>
      <c r="G119" s="101"/>
      <c r="H119" s="101"/>
      <c r="I119" s="101"/>
      <c r="J119" s="101"/>
      <c r="K119" s="101"/>
      <c r="L119" s="101"/>
      <c r="M119" s="101">
        <v>12024961</v>
      </c>
      <c r="N119" s="101">
        <v>12024961</v>
      </c>
      <c r="O119" s="101">
        <v>12024961</v>
      </c>
      <c r="P119" s="101"/>
      <c r="Q119" s="101"/>
      <c r="R119" s="101"/>
      <c r="S119" s="296"/>
      <c r="T119" s="297"/>
      <c r="U119" s="298"/>
      <c r="V119" s="298"/>
      <c r="W119" s="298"/>
      <c r="X119" s="298"/>
      <c r="Y119" s="298"/>
      <c r="Z119" s="294">
        <v>11985842</v>
      </c>
      <c r="AA119" s="294">
        <v>25773943</v>
      </c>
      <c r="AB119" s="294">
        <v>25902461</v>
      </c>
      <c r="AC119" s="101"/>
      <c r="AD119" s="101"/>
      <c r="AE119" s="298"/>
      <c r="AF119" s="788"/>
      <c r="AG119" s="476"/>
      <c r="AH119" s="472"/>
      <c r="AI119" s="472"/>
      <c r="AJ119" s="752"/>
      <c r="AK119" s="472"/>
      <c r="AL119" s="472"/>
      <c r="AM119" s="781"/>
      <c r="AN119" s="792"/>
      <c r="AO119" s="794"/>
      <c r="AP119" s="796"/>
      <c r="AQ119" s="472"/>
      <c r="AR119" s="472"/>
      <c r="AS119" s="472"/>
      <c r="AT119" s="472"/>
      <c r="AU119" s="472"/>
      <c r="AV119" s="472"/>
      <c r="AW119" s="792"/>
      <c r="AX119" s="472"/>
      <c r="AY119" s="781"/>
    </row>
    <row r="120" spans="1:51" ht="18" customHeight="1">
      <c r="A120" s="522"/>
      <c r="B120" s="472"/>
      <c r="C120" s="485"/>
      <c r="D120" s="100" t="s">
        <v>84</v>
      </c>
      <c r="E120" s="101">
        <v>0</v>
      </c>
      <c r="F120" s="106"/>
      <c r="G120" s="106"/>
      <c r="H120" s="106"/>
      <c r="I120" s="106"/>
      <c r="J120" s="106"/>
      <c r="K120" s="106"/>
      <c r="L120" s="106"/>
      <c r="M120" s="101">
        <v>0</v>
      </c>
      <c r="N120" s="101">
        <v>0</v>
      </c>
      <c r="O120" s="101">
        <v>0</v>
      </c>
      <c r="P120" s="106"/>
      <c r="Q120" s="106"/>
      <c r="R120" s="106"/>
      <c r="S120" s="299"/>
      <c r="T120" s="300"/>
      <c r="U120" s="301"/>
      <c r="V120" s="301"/>
      <c r="W120" s="301"/>
      <c r="X120" s="301"/>
      <c r="Y120" s="301"/>
      <c r="Z120" s="301">
        <v>0</v>
      </c>
      <c r="AA120" s="301">
        <v>0</v>
      </c>
      <c r="AB120" s="301">
        <v>0</v>
      </c>
      <c r="AC120" s="106"/>
      <c r="AD120" s="101"/>
      <c r="AE120" s="301"/>
      <c r="AF120" s="788"/>
      <c r="AG120" s="476"/>
      <c r="AH120" s="472"/>
      <c r="AI120" s="472"/>
      <c r="AJ120" s="752"/>
      <c r="AK120" s="472"/>
      <c r="AL120" s="472"/>
      <c r="AM120" s="781"/>
      <c r="AN120" s="792"/>
      <c r="AO120" s="794"/>
      <c r="AP120" s="796"/>
      <c r="AQ120" s="472"/>
      <c r="AR120" s="472"/>
      <c r="AS120" s="472"/>
      <c r="AT120" s="472"/>
      <c r="AU120" s="472"/>
      <c r="AV120" s="472"/>
      <c r="AW120" s="792"/>
      <c r="AX120" s="472"/>
      <c r="AY120" s="781"/>
    </row>
    <row r="121" spans="1:51" ht="18" customHeight="1">
      <c r="A121" s="522"/>
      <c r="B121" s="472"/>
      <c r="C121" s="485"/>
      <c r="D121" s="108" t="s">
        <v>7</v>
      </c>
      <c r="E121" s="101">
        <v>0</v>
      </c>
      <c r="F121" s="106"/>
      <c r="G121" s="106"/>
      <c r="H121" s="106"/>
      <c r="I121" s="106"/>
      <c r="J121" s="106"/>
      <c r="K121" s="106"/>
      <c r="L121" s="106"/>
      <c r="M121" s="101">
        <v>0</v>
      </c>
      <c r="N121" s="101">
        <v>0</v>
      </c>
      <c r="O121" s="101">
        <v>0</v>
      </c>
      <c r="P121" s="106"/>
      <c r="Q121" s="106"/>
      <c r="R121" s="106"/>
      <c r="S121" s="299"/>
      <c r="T121" s="300"/>
      <c r="U121" s="301"/>
      <c r="V121" s="301"/>
      <c r="W121" s="301"/>
      <c r="X121" s="301"/>
      <c r="Y121" s="301"/>
      <c r="Z121" s="301">
        <v>0</v>
      </c>
      <c r="AA121" s="301">
        <v>0</v>
      </c>
      <c r="AB121" s="301">
        <v>0</v>
      </c>
      <c r="AC121" s="106"/>
      <c r="AD121" s="101"/>
      <c r="AE121" s="301"/>
      <c r="AF121" s="788"/>
      <c r="AG121" s="476"/>
      <c r="AH121" s="472"/>
      <c r="AI121" s="472"/>
      <c r="AJ121" s="752"/>
      <c r="AK121" s="472"/>
      <c r="AL121" s="472"/>
      <c r="AM121" s="781"/>
      <c r="AN121" s="792"/>
      <c r="AO121" s="794"/>
      <c r="AP121" s="796"/>
      <c r="AQ121" s="472"/>
      <c r="AR121" s="472"/>
      <c r="AS121" s="472"/>
      <c r="AT121" s="472"/>
      <c r="AU121" s="472"/>
      <c r="AV121" s="472"/>
      <c r="AW121" s="792"/>
      <c r="AX121" s="472"/>
      <c r="AY121" s="781"/>
    </row>
    <row r="122" spans="1:51" ht="18" customHeight="1">
      <c r="A122" s="522"/>
      <c r="B122" s="472"/>
      <c r="C122" s="485"/>
      <c r="D122" s="100" t="s">
        <v>85</v>
      </c>
      <c r="E122" s="115">
        <v>40</v>
      </c>
      <c r="F122" s="116"/>
      <c r="G122" s="116"/>
      <c r="H122" s="116"/>
      <c r="I122" s="116"/>
      <c r="J122" s="116"/>
      <c r="K122" s="116"/>
      <c r="L122" s="116"/>
      <c r="M122" s="115">
        <v>40</v>
      </c>
      <c r="N122" s="115">
        <v>40</v>
      </c>
      <c r="O122" s="115">
        <v>40</v>
      </c>
      <c r="P122" s="116"/>
      <c r="Q122" s="116"/>
      <c r="R122" s="116"/>
      <c r="S122" s="302"/>
      <c r="T122" s="303"/>
      <c r="U122" s="304"/>
      <c r="V122" s="304"/>
      <c r="W122" s="304"/>
      <c r="X122" s="304"/>
      <c r="Y122" s="304"/>
      <c r="Z122" s="115">
        <v>13</v>
      </c>
      <c r="AA122" s="115">
        <v>34</v>
      </c>
      <c r="AB122" s="115">
        <v>51</v>
      </c>
      <c r="AC122" s="116"/>
      <c r="AD122" s="120"/>
      <c r="AE122" s="304"/>
      <c r="AF122" s="788"/>
      <c r="AG122" s="476"/>
      <c r="AH122" s="472"/>
      <c r="AI122" s="472"/>
      <c r="AJ122" s="752"/>
      <c r="AK122" s="472"/>
      <c r="AL122" s="472"/>
      <c r="AM122" s="781"/>
      <c r="AN122" s="792"/>
      <c r="AO122" s="794"/>
      <c r="AP122" s="796"/>
      <c r="AQ122" s="472"/>
      <c r="AR122" s="472"/>
      <c r="AS122" s="472"/>
      <c r="AT122" s="472"/>
      <c r="AU122" s="472"/>
      <c r="AV122" s="472"/>
      <c r="AW122" s="792"/>
      <c r="AX122" s="472"/>
      <c r="AY122" s="781"/>
    </row>
    <row r="123" spans="1:51" ht="18" customHeight="1">
      <c r="A123" s="522"/>
      <c r="B123" s="472"/>
      <c r="C123" s="485"/>
      <c r="D123" s="108" t="s">
        <v>88</v>
      </c>
      <c r="E123" s="115">
        <v>12024961</v>
      </c>
      <c r="F123" s="116"/>
      <c r="G123" s="116"/>
      <c r="H123" s="116"/>
      <c r="I123" s="116"/>
      <c r="J123" s="116"/>
      <c r="K123" s="116"/>
      <c r="L123" s="116"/>
      <c r="M123" s="115">
        <v>12024961</v>
      </c>
      <c r="N123" s="115">
        <v>12024961</v>
      </c>
      <c r="O123" s="115">
        <v>12024961</v>
      </c>
      <c r="P123" s="116"/>
      <c r="Q123" s="116"/>
      <c r="R123" s="116"/>
      <c r="S123" s="302"/>
      <c r="T123" s="303"/>
      <c r="U123" s="304"/>
      <c r="V123" s="304"/>
      <c r="W123" s="304"/>
      <c r="X123" s="304"/>
      <c r="Y123" s="304"/>
      <c r="Z123" s="115">
        <v>11985842</v>
      </c>
      <c r="AA123" s="115">
        <v>26147478</v>
      </c>
      <c r="AB123" s="115">
        <v>25902461</v>
      </c>
      <c r="AC123" s="116"/>
      <c r="AD123" s="120"/>
      <c r="AE123" s="304"/>
      <c r="AF123" s="789"/>
      <c r="AG123" s="477"/>
      <c r="AH123" s="473"/>
      <c r="AI123" s="473"/>
      <c r="AJ123" s="753"/>
      <c r="AK123" s="473"/>
      <c r="AL123" s="473"/>
      <c r="AM123" s="782"/>
      <c r="AN123" s="793"/>
      <c r="AO123" s="794"/>
      <c r="AP123" s="797"/>
      <c r="AQ123" s="473"/>
      <c r="AR123" s="473"/>
      <c r="AS123" s="473"/>
      <c r="AT123" s="473"/>
      <c r="AU123" s="473"/>
      <c r="AV123" s="473"/>
      <c r="AW123" s="793"/>
      <c r="AX123" s="473"/>
      <c r="AY123" s="782"/>
    </row>
    <row r="124" spans="1:51" ht="24" customHeight="1">
      <c r="A124" s="522"/>
      <c r="B124" s="472"/>
      <c r="C124" s="485" t="s">
        <v>202</v>
      </c>
      <c r="D124" s="100" t="s">
        <v>83</v>
      </c>
      <c r="E124" s="101">
        <v>508</v>
      </c>
      <c r="F124" s="101"/>
      <c r="G124" s="101"/>
      <c r="H124" s="101"/>
      <c r="I124" s="101"/>
      <c r="J124" s="101"/>
      <c r="K124" s="101"/>
      <c r="L124" s="101"/>
      <c r="M124" s="101">
        <v>508</v>
      </c>
      <c r="N124" s="101">
        <v>508</v>
      </c>
      <c r="O124" s="101">
        <v>508</v>
      </c>
      <c r="P124" s="101"/>
      <c r="Q124" s="101"/>
      <c r="R124" s="102"/>
      <c r="S124" s="291"/>
      <c r="T124" s="292"/>
      <c r="U124" s="293"/>
      <c r="V124" s="293"/>
      <c r="W124" s="293"/>
      <c r="X124" s="293"/>
      <c r="Y124" s="293"/>
      <c r="Z124" s="294">
        <v>90</v>
      </c>
      <c r="AA124" s="294">
        <v>156</v>
      </c>
      <c r="AB124" s="294">
        <v>240</v>
      </c>
      <c r="AC124" s="106"/>
      <c r="AD124" s="295"/>
      <c r="AE124" s="293"/>
      <c r="AF124" s="787"/>
      <c r="AG124" s="475" t="s">
        <v>251</v>
      </c>
      <c r="AH124" s="471" t="s">
        <v>234</v>
      </c>
      <c r="AI124" s="471" t="s">
        <v>234</v>
      </c>
      <c r="AJ124" s="751" t="s">
        <v>320</v>
      </c>
      <c r="AK124" s="471" t="s">
        <v>267</v>
      </c>
      <c r="AL124" s="471" t="s">
        <v>234</v>
      </c>
      <c r="AM124" s="780" t="s">
        <v>261</v>
      </c>
      <c r="AN124" s="784" t="s">
        <v>234</v>
      </c>
      <c r="AO124" s="780" t="s">
        <v>234</v>
      </c>
      <c r="AP124" s="780" t="s">
        <v>234</v>
      </c>
      <c r="AQ124" s="780" t="s">
        <v>234</v>
      </c>
      <c r="AR124" s="780" t="s">
        <v>235</v>
      </c>
      <c r="AS124" s="780" t="s">
        <v>234</v>
      </c>
      <c r="AT124" s="780" t="s">
        <v>235</v>
      </c>
      <c r="AU124" s="780" t="s">
        <v>234</v>
      </c>
      <c r="AV124" s="471" t="s">
        <v>236</v>
      </c>
      <c r="AW124" s="780" t="s">
        <v>234</v>
      </c>
      <c r="AX124" s="783" t="str">
        <f>+AW124</f>
        <v>N/A</v>
      </c>
      <c r="AY124" s="780"/>
    </row>
    <row r="125" spans="1:51" ht="24" customHeight="1">
      <c r="A125" s="522"/>
      <c r="B125" s="472"/>
      <c r="C125" s="485"/>
      <c r="D125" s="108" t="s">
        <v>6</v>
      </c>
      <c r="E125" s="101">
        <v>152362922</v>
      </c>
      <c r="F125" s="101"/>
      <c r="G125" s="101"/>
      <c r="H125" s="101"/>
      <c r="I125" s="101"/>
      <c r="J125" s="101"/>
      <c r="K125" s="101"/>
      <c r="L125" s="101"/>
      <c r="M125" s="101">
        <v>152362922</v>
      </c>
      <c r="N125" s="101">
        <v>152362922</v>
      </c>
      <c r="O125" s="101">
        <v>152362922</v>
      </c>
      <c r="P125" s="101"/>
      <c r="Q125" s="101"/>
      <c r="R125" s="101"/>
      <c r="S125" s="296"/>
      <c r="T125" s="297"/>
      <c r="U125" s="298"/>
      <c r="V125" s="298"/>
      <c r="W125" s="298"/>
      <c r="X125" s="298"/>
      <c r="Y125" s="298"/>
      <c r="Z125" s="294">
        <v>82978904</v>
      </c>
      <c r="AA125" s="294">
        <v>121289143</v>
      </c>
      <c r="AB125" s="294">
        <v>121893935</v>
      </c>
      <c r="AC125" s="101"/>
      <c r="AD125" s="101"/>
      <c r="AE125" s="298"/>
      <c r="AF125" s="788"/>
      <c r="AG125" s="476"/>
      <c r="AH125" s="472"/>
      <c r="AI125" s="472"/>
      <c r="AJ125" s="752"/>
      <c r="AK125" s="472"/>
      <c r="AL125" s="472"/>
      <c r="AM125" s="781"/>
      <c r="AN125" s="785"/>
      <c r="AO125" s="781"/>
      <c r="AP125" s="781"/>
      <c r="AQ125" s="781"/>
      <c r="AR125" s="781"/>
      <c r="AS125" s="781"/>
      <c r="AT125" s="781"/>
      <c r="AU125" s="781"/>
      <c r="AV125" s="472"/>
      <c r="AW125" s="781"/>
      <c r="AX125" s="743"/>
      <c r="AY125" s="781"/>
    </row>
    <row r="126" spans="1:51" ht="24" customHeight="1">
      <c r="A126" s="522"/>
      <c r="B126" s="472"/>
      <c r="C126" s="485"/>
      <c r="D126" s="100" t="s">
        <v>84</v>
      </c>
      <c r="E126" s="101">
        <v>0</v>
      </c>
      <c r="F126" s="106"/>
      <c r="G126" s="106"/>
      <c r="H126" s="106"/>
      <c r="I126" s="106"/>
      <c r="J126" s="106"/>
      <c r="K126" s="106"/>
      <c r="L126" s="106"/>
      <c r="M126" s="101">
        <v>0</v>
      </c>
      <c r="N126" s="101">
        <v>0</v>
      </c>
      <c r="O126" s="101">
        <v>0</v>
      </c>
      <c r="P126" s="106"/>
      <c r="Q126" s="106"/>
      <c r="R126" s="106"/>
      <c r="S126" s="299"/>
      <c r="T126" s="300"/>
      <c r="U126" s="301"/>
      <c r="V126" s="301"/>
      <c r="W126" s="301"/>
      <c r="X126" s="301"/>
      <c r="Y126" s="301"/>
      <c r="Z126" s="301">
        <v>0</v>
      </c>
      <c r="AA126" s="301">
        <v>0</v>
      </c>
      <c r="AB126" s="301">
        <v>0</v>
      </c>
      <c r="AC126" s="106"/>
      <c r="AD126" s="101"/>
      <c r="AE126" s="301"/>
      <c r="AF126" s="788"/>
      <c r="AG126" s="476"/>
      <c r="AH126" s="472"/>
      <c r="AI126" s="472"/>
      <c r="AJ126" s="752"/>
      <c r="AK126" s="472"/>
      <c r="AL126" s="472"/>
      <c r="AM126" s="781"/>
      <c r="AN126" s="785"/>
      <c r="AO126" s="781"/>
      <c r="AP126" s="781"/>
      <c r="AQ126" s="781"/>
      <c r="AR126" s="781"/>
      <c r="AS126" s="781"/>
      <c r="AT126" s="781"/>
      <c r="AU126" s="781"/>
      <c r="AV126" s="472"/>
      <c r="AW126" s="781"/>
      <c r="AX126" s="743"/>
      <c r="AY126" s="781"/>
    </row>
    <row r="127" spans="1:51" ht="24" customHeight="1">
      <c r="A127" s="522"/>
      <c r="B127" s="472"/>
      <c r="C127" s="485"/>
      <c r="D127" s="108" t="s">
        <v>7</v>
      </c>
      <c r="E127" s="101">
        <v>0</v>
      </c>
      <c r="F127" s="106"/>
      <c r="G127" s="106"/>
      <c r="H127" s="106"/>
      <c r="I127" s="106"/>
      <c r="J127" s="106"/>
      <c r="K127" s="106"/>
      <c r="L127" s="106"/>
      <c r="M127" s="101">
        <v>0</v>
      </c>
      <c r="N127" s="101">
        <v>0</v>
      </c>
      <c r="O127" s="101">
        <v>0</v>
      </c>
      <c r="P127" s="106"/>
      <c r="Q127" s="106"/>
      <c r="R127" s="106"/>
      <c r="S127" s="299"/>
      <c r="T127" s="300"/>
      <c r="U127" s="301"/>
      <c r="V127" s="301"/>
      <c r="W127" s="301"/>
      <c r="X127" s="301"/>
      <c r="Y127" s="301"/>
      <c r="Z127" s="301">
        <v>0</v>
      </c>
      <c r="AA127" s="301">
        <v>0</v>
      </c>
      <c r="AB127" s="301">
        <v>0</v>
      </c>
      <c r="AC127" s="106"/>
      <c r="AD127" s="101"/>
      <c r="AE127" s="301"/>
      <c r="AF127" s="788"/>
      <c r="AG127" s="476"/>
      <c r="AH127" s="472"/>
      <c r="AI127" s="472"/>
      <c r="AJ127" s="752"/>
      <c r="AK127" s="472"/>
      <c r="AL127" s="472"/>
      <c r="AM127" s="781"/>
      <c r="AN127" s="785"/>
      <c r="AO127" s="781"/>
      <c r="AP127" s="781"/>
      <c r="AQ127" s="781"/>
      <c r="AR127" s="781"/>
      <c r="AS127" s="781"/>
      <c r="AT127" s="781"/>
      <c r="AU127" s="781"/>
      <c r="AV127" s="472"/>
      <c r="AW127" s="781"/>
      <c r="AX127" s="743"/>
      <c r="AY127" s="781"/>
    </row>
    <row r="128" spans="1:51" ht="24" customHeight="1">
      <c r="A128" s="522"/>
      <c r="B128" s="472"/>
      <c r="C128" s="485"/>
      <c r="D128" s="100" t="s">
        <v>85</v>
      </c>
      <c r="E128" s="115">
        <v>508</v>
      </c>
      <c r="F128" s="116"/>
      <c r="G128" s="116"/>
      <c r="H128" s="116"/>
      <c r="I128" s="116"/>
      <c r="J128" s="116"/>
      <c r="K128" s="116"/>
      <c r="L128" s="116"/>
      <c r="M128" s="115">
        <v>508</v>
      </c>
      <c r="N128" s="115">
        <v>508</v>
      </c>
      <c r="O128" s="115">
        <v>508</v>
      </c>
      <c r="P128" s="116"/>
      <c r="Q128" s="116"/>
      <c r="R128" s="116"/>
      <c r="S128" s="302"/>
      <c r="T128" s="303"/>
      <c r="U128" s="304"/>
      <c r="V128" s="304"/>
      <c r="W128" s="304"/>
      <c r="X128" s="304"/>
      <c r="Y128" s="304"/>
      <c r="Z128" s="115">
        <v>90</v>
      </c>
      <c r="AA128" s="115">
        <v>156</v>
      </c>
      <c r="AB128" s="115">
        <v>240</v>
      </c>
      <c r="AC128" s="116"/>
      <c r="AD128" s="120"/>
      <c r="AE128" s="304"/>
      <c r="AF128" s="788"/>
      <c r="AG128" s="476"/>
      <c r="AH128" s="472"/>
      <c r="AI128" s="472"/>
      <c r="AJ128" s="752"/>
      <c r="AK128" s="472"/>
      <c r="AL128" s="472"/>
      <c r="AM128" s="781"/>
      <c r="AN128" s="785"/>
      <c r="AO128" s="781"/>
      <c r="AP128" s="781"/>
      <c r="AQ128" s="781"/>
      <c r="AR128" s="781"/>
      <c r="AS128" s="781"/>
      <c r="AT128" s="781"/>
      <c r="AU128" s="781"/>
      <c r="AV128" s="472"/>
      <c r="AW128" s="781"/>
      <c r="AX128" s="743"/>
      <c r="AY128" s="781"/>
    </row>
    <row r="129" spans="1:51" ht="24" customHeight="1">
      <c r="A129" s="522"/>
      <c r="B129" s="472"/>
      <c r="C129" s="485"/>
      <c r="D129" s="108" t="s">
        <v>88</v>
      </c>
      <c r="E129" s="115">
        <v>152362922</v>
      </c>
      <c r="F129" s="116"/>
      <c r="G129" s="116"/>
      <c r="H129" s="116"/>
      <c r="I129" s="116"/>
      <c r="J129" s="116"/>
      <c r="K129" s="116"/>
      <c r="L129" s="116"/>
      <c r="M129" s="115">
        <v>152362922</v>
      </c>
      <c r="N129" s="115">
        <v>152362922</v>
      </c>
      <c r="O129" s="115">
        <v>152362922</v>
      </c>
      <c r="P129" s="116"/>
      <c r="Q129" s="116"/>
      <c r="R129" s="116"/>
      <c r="S129" s="302"/>
      <c r="T129" s="303"/>
      <c r="U129" s="304"/>
      <c r="V129" s="304"/>
      <c r="W129" s="304"/>
      <c r="X129" s="304"/>
      <c r="Y129" s="304"/>
      <c r="Z129" s="115">
        <v>82978904</v>
      </c>
      <c r="AA129" s="115">
        <v>119970783</v>
      </c>
      <c r="AB129" s="115">
        <v>121893935</v>
      </c>
      <c r="AC129" s="116"/>
      <c r="AD129" s="120"/>
      <c r="AE129" s="304"/>
      <c r="AF129" s="789"/>
      <c r="AG129" s="477"/>
      <c r="AH129" s="473"/>
      <c r="AI129" s="473"/>
      <c r="AJ129" s="753"/>
      <c r="AK129" s="473"/>
      <c r="AL129" s="473"/>
      <c r="AM129" s="782"/>
      <c r="AN129" s="786"/>
      <c r="AO129" s="782"/>
      <c r="AP129" s="782"/>
      <c r="AQ129" s="782"/>
      <c r="AR129" s="782"/>
      <c r="AS129" s="782"/>
      <c r="AT129" s="782"/>
      <c r="AU129" s="782"/>
      <c r="AV129" s="473"/>
      <c r="AW129" s="782"/>
      <c r="AX129" s="744"/>
      <c r="AY129" s="782"/>
    </row>
    <row r="130" spans="1:51" ht="35.1" customHeight="1">
      <c r="A130" s="522"/>
      <c r="B130" s="472"/>
      <c r="C130" s="773" t="s">
        <v>260</v>
      </c>
      <c r="D130" s="100" t="s">
        <v>237</v>
      </c>
      <c r="E130" s="121">
        <v>2500</v>
      </c>
      <c r="F130" s="122"/>
      <c r="G130" s="122"/>
      <c r="H130" s="122"/>
      <c r="I130" s="122"/>
      <c r="J130" s="122"/>
      <c r="K130" s="122"/>
      <c r="L130" s="122"/>
      <c r="M130" s="121">
        <v>2500</v>
      </c>
      <c r="N130" s="121">
        <v>2500</v>
      </c>
      <c r="O130" s="121">
        <v>2500</v>
      </c>
      <c r="P130" s="122"/>
      <c r="Q130" s="122"/>
      <c r="R130" s="123"/>
      <c r="S130" s="124"/>
      <c r="T130" s="125"/>
      <c r="U130" s="126"/>
      <c r="V130" s="126"/>
      <c r="W130" s="126"/>
      <c r="X130" s="126"/>
      <c r="Y130" s="126"/>
      <c r="Z130" s="121">
        <v>411</v>
      </c>
      <c r="AA130" s="121">
        <f aca="true" t="shared" si="0" ref="AA130:AB133">+AA10+AA16+AA22+AA28+AA34+AA40+AA46+AA52+AA58+AA64+AA70+AA76+AA82+AA88+AA94+AA100+AA106+AA112+AA118+AA124</f>
        <v>828</v>
      </c>
      <c r="AB130" s="121">
        <f t="shared" si="0"/>
        <v>1260</v>
      </c>
      <c r="AC130" s="126"/>
      <c r="AD130" s="126"/>
      <c r="AE130" s="126"/>
      <c r="AF130" s="774"/>
      <c r="AG130" s="777" t="s">
        <v>238</v>
      </c>
      <c r="AH130" s="486" t="s">
        <v>234</v>
      </c>
      <c r="AI130" s="486" t="s">
        <v>234</v>
      </c>
      <c r="AJ130" s="486" t="s">
        <v>234</v>
      </c>
      <c r="AK130" s="486" t="s">
        <v>238</v>
      </c>
      <c r="AL130" s="486" t="s">
        <v>234</v>
      </c>
      <c r="AM130" s="767" t="s">
        <v>261</v>
      </c>
      <c r="AN130" s="770">
        <v>7715777.350199867</v>
      </c>
      <c r="AO130" s="492">
        <f>SUM(AO10:AO129)</f>
        <v>3679381.3397198976</v>
      </c>
      <c r="AP130" s="492">
        <f>SUM(AP10:AP129)</f>
        <v>4036396.01047997</v>
      </c>
      <c r="AQ130" s="486" t="s">
        <v>234</v>
      </c>
      <c r="AR130" s="486" t="s">
        <v>235</v>
      </c>
      <c r="AS130" s="492">
        <f>+AN130</f>
        <v>7715777.350199867</v>
      </c>
      <c r="AT130" s="486" t="s">
        <v>235</v>
      </c>
      <c r="AU130" s="754">
        <f>+AS130</f>
        <v>7715777.350199867</v>
      </c>
      <c r="AV130" s="489" t="s">
        <v>236</v>
      </c>
      <c r="AW130" s="754">
        <f>+AO130+AP130</f>
        <v>7715777.350199867</v>
      </c>
      <c r="AX130" s="757">
        <f>+AW130</f>
        <v>7715777.350199867</v>
      </c>
      <c r="AY130" s="486"/>
    </row>
    <row r="131" spans="1:51" ht="35.1" customHeight="1">
      <c r="A131" s="522"/>
      <c r="B131" s="472"/>
      <c r="C131" s="773"/>
      <c r="D131" s="108" t="s">
        <v>240</v>
      </c>
      <c r="E131" s="121">
        <v>750000000</v>
      </c>
      <c r="F131" s="122"/>
      <c r="G131" s="122"/>
      <c r="H131" s="122"/>
      <c r="I131" s="122"/>
      <c r="J131" s="122"/>
      <c r="K131" s="122"/>
      <c r="L131" s="122"/>
      <c r="M131" s="121">
        <v>750000000</v>
      </c>
      <c r="N131" s="121">
        <v>750000000</v>
      </c>
      <c r="O131" s="121">
        <v>750000000</v>
      </c>
      <c r="P131" s="122"/>
      <c r="Q131" s="122"/>
      <c r="R131" s="122"/>
      <c r="S131" s="124"/>
      <c r="T131" s="125"/>
      <c r="U131" s="126"/>
      <c r="V131" s="126"/>
      <c r="W131" s="126"/>
      <c r="X131" s="126"/>
      <c r="Y131" s="126"/>
      <c r="Z131" s="121">
        <v>378937000</v>
      </c>
      <c r="AA131" s="121">
        <f t="shared" si="0"/>
        <v>636768000</v>
      </c>
      <c r="AB131" s="121">
        <f t="shared" si="0"/>
        <v>639943164</v>
      </c>
      <c r="AC131" s="126"/>
      <c r="AD131" s="126"/>
      <c r="AE131" s="126"/>
      <c r="AF131" s="775"/>
      <c r="AG131" s="778"/>
      <c r="AH131" s="487"/>
      <c r="AI131" s="487"/>
      <c r="AJ131" s="487"/>
      <c r="AK131" s="487"/>
      <c r="AL131" s="487"/>
      <c r="AM131" s="768"/>
      <c r="AN131" s="771"/>
      <c r="AO131" s="487"/>
      <c r="AP131" s="487"/>
      <c r="AQ131" s="487"/>
      <c r="AR131" s="487"/>
      <c r="AS131" s="763"/>
      <c r="AT131" s="487"/>
      <c r="AU131" s="765"/>
      <c r="AV131" s="490"/>
      <c r="AW131" s="755"/>
      <c r="AX131" s="758"/>
      <c r="AY131" s="487"/>
    </row>
    <row r="132" spans="1:51" ht="35.1" customHeight="1">
      <c r="A132" s="522"/>
      <c r="B132" s="472"/>
      <c r="C132" s="773"/>
      <c r="D132" s="100" t="s">
        <v>316</v>
      </c>
      <c r="E132" s="121">
        <v>0</v>
      </c>
      <c r="F132" s="122"/>
      <c r="G132" s="122"/>
      <c r="H132" s="122"/>
      <c r="I132" s="122"/>
      <c r="J132" s="122"/>
      <c r="K132" s="122"/>
      <c r="L132" s="122"/>
      <c r="M132" s="121">
        <v>0</v>
      </c>
      <c r="N132" s="121">
        <v>0</v>
      </c>
      <c r="O132" s="121">
        <v>0</v>
      </c>
      <c r="P132" s="122"/>
      <c r="Q132" s="122"/>
      <c r="R132" s="123"/>
      <c r="S132" s="124"/>
      <c r="T132" s="125"/>
      <c r="U132" s="126"/>
      <c r="V132" s="126"/>
      <c r="W132" s="126"/>
      <c r="X132" s="126"/>
      <c r="Y132" s="126"/>
      <c r="Z132" s="121">
        <v>0</v>
      </c>
      <c r="AA132" s="121">
        <f t="shared" si="0"/>
        <v>0</v>
      </c>
      <c r="AB132" s="121">
        <f t="shared" si="0"/>
        <v>0</v>
      </c>
      <c r="AC132" s="126"/>
      <c r="AD132" s="126"/>
      <c r="AE132" s="126"/>
      <c r="AF132" s="775"/>
      <c r="AG132" s="778"/>
      <c r="AH132" s="487"/>
      <c r="AI132" s="487"/>
      <c r="AJ132" s="487"/>
      <c r="AK132" s="487"/>
      <c r="AL132" s="487"/>
      <c r="AM132" s="768"/>
      <c r="AN132" s="771"/>
      <c r="AO132" s="487"/>
      <c r="AP132" s="487"/>
      <c r="AQ132" s="487"/>
      <c r="AR132" s="487"/>
      <c r="AS132" s="763"/>
      <c r="AT132" s="487"/>
      <c r="AU132" s="765"/>
      <c r="AV132" s="490"/>
      <c r="AW132" s="755"/>
      <c r="AX132" s="758"/>
      <c r="AY132" s="487"/>
    </row>
    <row r="133" spans="1:51" ht="35.1" customHeight="1">
      <c r="A133" s="523"/>
      <c r="B133" s="473"/>
      <c r="C133" s="773"/>
      <c r="D133" s="108" t="s">
        <v>242</v>
      </c>
      <c r="E133" s="121">
        <v>0</v>
      </c>
      <c r="F133" s="128"/>
      <c r="G133" s="128"/>
      <c r="H133" s="128"/>
      <c r="I133" s="128"/>
      <c r="J133" s="128"/>
      <c r="K133" s="128"/>
      <c r="L133" s="128"/>
      <c r="M133" s="121">
        <v>0</v>
      </c>
      <c r="N133" s="121">
        <v>0</v>
      </c>
      <c r="O133" s="121">
        <v>0</v>
      </c>
      <c r="P133" s="128"/>
      <c r="Q133" s="128"/>
      <c r="R133" s="122"/>
      <c r="S133" s="124"/>
      <c r="T133" s="125"/>
      <c r="U133" s="126"/>
      <c r="V133" s="126"/>
      <c r="W133" s="126"/>
      <c r="X133" s="126"/>
      <c r="Y133" s="126"/>
      <c r="Z133" s="121">
        <v>0</v>
      </c>
      <c r="AA133" s="121">
        <f t="shared" si="0"/>
        <v>0</v>
      </c>
      <c r="AB133" s="121">
        <f t="shared" si="0"/>
        <v>0</v>
      </c>
      <c r="AC133" s="129"/>
      <c r="AD133" s="305"/>
      <c r="AE133" s="126"/>
      <c r="AF133" s="776"/>
      <c r="AG133" s="779"/>
      <c r="AH133" s="488"/>
      <c r="AI133" s="488"/>
      <c r="AJ133" s="488"/>
      <c r="AK133" s="488"/>
      <c r="AL133" s="488"/>
      <c r="AM133" s="769"/>
      <c r="AN133" s="772"/>
      <c r="AO133" s="488"/>
      <c r="AP133" s="488"/>
      <c r="AQ133" s="488"/>
      <c r="AR133" s="488"/>
      <c r="AS133" s="764"/>
      <c r="AT133" s="488"/>
      <c r="AU133" s="766"/>
      <c r="AV133" s="491"/>
      <c r="AW133" s="756"/>
      <c r="AX133" s="759"/>
      <c r="AY133" s="488"/>
    </row>
    <row r="134" spans="1:51" ht="30" customHeight="1">
      <c r="A134" s="515">
        <v>2</v>
      </c>
      <c r="B134" s="471" t="s">
        <v>152</v>
      </c>
      <c r="C134" s="485" t="s">
        <v>349</v>
      </c>
      <c r="D134" s="100" t="s">
        <v>83</v>
      </c>
      <c r="E134" s="132">
        <v>0.125</v>
      </c>
      <c r="F134" s="101"/>
      <c r="G134" s="101"/>
      <c r="H134" s="101"/>
      <c r="I134" s="101"/>
      <c r="J134" s="101"/>
      <c r="K134" s="101"/>
      <c r="L134" s="101"/>
      <c r="M134" s="132">
        <v>0.125</v>
      </c>
      <c r="N134" s="132">
        <v>0.125</v>
      </c>
      <c r="O134" s="132">
        <v>0.125</v>
      </c>
      <c r="P134" s="101"/>
      <c r="Q134" s="101"/>
      <c r="R134" s="102"/>
      <c r="S134" s="291"/>
      <c r="T134" s="292"/>
      <c r="U134" s="293"/>
      <c r="V134" s="293"/>
      <c r="W134" s="293"/>
      <c r="X134" s="293"/>
      <c r="Y134" s="293"/>
      <c r="Z134" s="132">
        <v>0</v>
      </c>
      <c r="AA134" s="351">
        <v>0.025</v>
      </c>
      <c r="AB134" s="351">
        <v>0.05</v>
      </c>
      <c r="AC134" s="106"/>
      <c r="AD134" s="295"/>
      <c r="AE134" s="293"/>
      <c r="AF134" s="760"/>
      <c r="AG134" s="475" t="s">
        <v>238</v>
      </c>
      <c r="AH134" s="485" t="s">
        <v>234</v>
      </c>
      <c r="AI134" s="485" t="s">
        <v>234</v>
      </c>
      <c r="AJ134" s="751" t="s">
        <v>319</v>
      </c>
      <c r="AK134" s="751" t="s">
        <v>321</v>
      </c>
      <c r="AL134" s="471" t="s">
        <v>234</v>
      </c>
      <c r="AM134" s="471" t="s">
        <v>234</v>
      </c>
      <c r="AN134" s="740">
        <f>+AN130</f>
        <v>7715777.350199867</v>
      </c>
      <c r="AO134" s="748">
        <v>3679381</v>
      </c>
      <c r="AP134" s="748">
        <v>4036396</v>
      </c>
      <c r="AQ134" s="471" t="s">
        <v>234</v>
      </c>
      <c r="AR134" s="471" t="s">
        <v>234</v>
      </c>
      <c r="AS134" s="748">
        <f>+AS130</f>
        <v>7715777.350199867</v>
      </c>
      <c r="AT134" s="471" t="s">
        <v>235</v>
      </c>
      <c r="AU134" s="740">
        <f>+AU130</f>
        <v>7715777.350199867</v>
      </c>
      <c r="AV134" s="471" t="s">
        <v>236</v>
      </c>
      <c r="AW134" s="740">
        <f>+AO134+AP134</f>
        <v>7715777</v>
      </c>
      <c r="AX134" s="740">
        <f>+AW134</f>
        <v>7715777</v>
      </c>
      <c r="AY134" s="474"/>
    </row>
    <row r="135" spans="1:51" ht="30" customHeight="1">
      <c r="A135" s="516"/>
      <c r="B135" s="472"/>
      <c r="C135" s="485"/>
      <c r="D135" s="108" t="s">
        <v>6</v>
      </c>
      <c r="E135" s="101">
        <v>300000000</v>
      </c>
      <c r="F135" s="101"/>
      <c r="G135" s="101"/>
      <c r="H135" s="101"/>
      <c r="I135" s="101"/>
      <c r="J135" s="101"/>
      <c r="K135" s="101"/>
      <c r="L135" s="101"/>
      <c r="M135" s="101">
        <v>300000000</v>
      </c>
      <c r="N135" s="101">
        <v>300000000</v>
      </c>
      <c r="O135" s="101">
        <v>300000000</v>
      </c>
      <c r="P135" s="101"/>
      <c r="Q135" s="101"/>
      <c r="R135" s="101"/>
      <c r="S135" s="296"/>
      <c r="T135" s="297"/>
      <c r="U135" s="298"/>
      <c r="V135" s="298"/>
      <c r="W135" s="298"/>
      <c r="X135" s="298"/>
      <c r="Y135" s="298"/>
      <c r="Z135" s="101">
        <v>0</v>
      </c>
      <c r="AA135" s="101">
        <v>184028000</v>
      </c>
      <c r="AB135" s="101">
        <v>225212000</v>
      </c>
      <c r="AC135" s="101"/>
      <c r="AD135" s="101"/>
      <c r="AE135" s="298"/>
      <c r="AF135" s="761"/>
      <c r="AG135" s="476"/>
      <c r="AH135" s="485"/>
      <c r="AI135" s="485"/>
      <c r="AJ135" s="752"/>
      <c r="AK135" s="752"/>
      <c r="AL135" s="472"/>
      <c r="AM135" s="472"/>
      <c r="AN135" s="743"/>
      <c r="AO135" s="749"/>
      <c r="AP135" s="749"/>
      <c r="AQ135" s="472"/>
      <c r="AR135" s="472"/>
      <c r="AS135" s="472"/>
      <c r="AT135" s="472"/>
      <c r="AU135" s="743"/>
      <c r="AV135" s="472"/>
      <c r="AW135" s="741"/>
      <c r="AX135" s="743"/>
      <c r="AY135" s="474"/>
    </row>
    <row r="136" spans="1:51" ht="30" customHeight="1">
      <c r="A136" s="516"/>
      <c r="B136" s="472"/>
      <c r="C136" s="485"/>
      <c r="D136" s="100" t="s">
        <v>84</v>
      </c>
      <c r="E136" s="101">
        <v>0</v>
      </c>
      <c r="F136" s="106"/>
      <c r="G136" s="106"/>
      <c r="H136" s="106"/>
      <c r="I136" s="106"/>
      <c r="J136" s="106"/>
      <c r="K136" s="106"/>
      <c r="L136" s="106"/>
      <c r="M136" s="101">
        <v>0</v>
      </c>
      <c r="N136" s="101">
        <v>0</v>
      </c>
      <c r="O136" s="101">
        <v>0</v>
      </c>
      <c r="P136" s="106"/>
      <c r="Q136" s="106"/>
      <c r="R136" s="106"/>
      <c r="S136" s="299"/>
      <c r="T136" s="300"/>
      <c r="U136" s="301"/>
      <c r="V136" s="301"/>
      <c r="W136" s="301"/>
      <c r="X136" s="301"/>
      <c r="Y136" s="301"/>
      <c r="Z136" s="101">
        <v>0</v>
      </c>
      <c r="AA136" s="301">
        <v>0</v>
      </c>
      <c r="AB136" s="301">
        <v>0</v>
      </c>
      <c r="AC136" s="106"/>
      <c r="AD136" s="101"/>
      <c r="AE136" s="301"/>
      <c r="AF136" s="761"/>
      <c r="AG136" s="476"/>
      <c r="AH136" s="485"/>
      <c r="AI136" s="485"/>
      <c r="AJ136" s="752"/>
      <c r="AK136" s="752"/>
      <c r="AL136" s="472"/>
      <c r="AM136" s="472"/>
      <c r="AN136" s="743"/>
      <c r="AO136" s="749"/>
      <c r="AP136" s="749"/>
      <c r="AQ136" s="472"/>
      <c r="AR136" s="472"/>
      <c r="AS136" s="472"/>
      <c r="AT136" s="472"/>
      <c r="AU136" s="743"/>
      <c r="AV136" s="472"/>
      <c r="AW136" s="741"/>
      <c r="AX136" s="743"/>
      <c r="AY136" s="474"/>
    </row>
    <row r="137" spans="1:51" ht="30" customHeight="1">
      <c r="A137" s="516"/>
      <c r="B137" s="472"/>
      <c r="C137" s="485"/>
      <c r="D137" s="108" t="s">
        <v>7</v>
      </c>
      <c r="E137" s="101">
        <v>0</v>
      </c>
      <c r="F137" s="106"/>
      <c r="G137" s="106"/>
      <c r="H137" s="106"/>
      <c r="I137" s="106"/>
      <c r="J137" s="106"/>
      <c r="K137" s="106"/>
      <c r="L137" s="106"/>
      <c r="M137" s="101">
        <v>0</v>
      </c>
      <c r="N137" s="101">
        <v>0</v>
      </c>
      <c r="O137" s="101">
        <v>0</v>
      </c>
      <c r="P137" s="106"/>
      <c r="Q137" s="106"/>
      <c r="R137" s="106"/>
      <c r="S137" s="299"/>
      <c r="T137" s="300"/>
      <c r="U137" s="301"/>
      <c r="V137" s="301"/>
      <c r="W137" s="301"/>
      <c r="X137" s="301"/>
      <c r="Y137" s="301"/>
      <c r="Z137" s="101">
        <v>0</v>
      </c>
      <c r="AA137" s="301">
        <v>0</v>
      </c>
      <c r="AB137" s="301">
        <v>0</v>
      </c>
      <c r="AC137" s="106"/>
      <c r="AD137" s="101"/>
      <c r="AE137" s="301"/>
      <c r="AF137" s="761"/>
      <c r="AG137" s="476"/>
      <c r="AH137" s="485"/>
      <c r="AI137" s="485"/>
      <c r="AJ137" s="752"/>
      <c r="AK137" s="752"/>
      <c r="AL137" s="472"/>
      <c r="AM137" s="472"/>
      <c r="AN137" s="743"/>
      <c r="AO137" s="749"/>
      <c r="AP137" s="749"/>
      <c r="AQ137" s="472"/>
      <c r="AR137" s="472"/>
      <c r="AS137" s="472"/>
      <c r="AT137" s="472"/>
      <c r="AU137" s="743"/>
      <c r="AV137" s="472"/>
      <c r="AW137" s="741"/>
      <c r="AX137" s="743"/>
      <c r="AY137" s="474"/>
    </row>
    <row r="138" spans="1:51" ht="30" customHeight="1">
      <c r="A138" s="516"/>
      <c r="B138" s="472"/>
      <c r="C138" s="485"/>
      <c r="D138" s="100" t="s">
        <v>85</v>
      </c>
      <c r="E138" s="136">
        <v>0.125</v>
      </c>
      <c r="F138" s="106"/>
      <c r="G138" s="106"/>
      <c r="H138" s="106"/>
      <c r="I138" s="106"/>
      <c r="J138" s="106"/>
      <c r="K138" s="106"/>
      <c r="L138" s="106"/>
      <c r="M138" s="136">
        <v>0.125</v>
      </c>
      <c r="N138" s="136">
        <v>0.125</v>
      </c>
      <c r="O138" s="136">
        <v>0.125</v>
      </c>
      <c r="P138" s="106"/>
      <c r="Q138" s="106"/>
      <c r="R138" s="106"/>
      <c r="S138" s="299"/>
      <c r="T138" s="300"/>
      <c r="U138" s="301"/>
      <c r="V138" s="301"/>
      <c r="W138" s="301"/>
      <c r="X138" s="301"/>
      <c r="Y138" s="301"/>
      <c r="Z138" s="136">
        <v>0</v>
      </c>
      <c r="AA138" s="306">
        <v>0.025</v>
      </c>
      <c r="AB138" s="306">
        <v>0.05</v>
      </c>
      <c r="AC138" s="106"/>
      <c r="AD138" s="101"/>
      <c r="AE138" s="301"/>
      <c r="AF138" s="761"/>
      <c r="AG138" s="476"/>
      <c r="AH138" s="485"/>
      <c r="AI138" s="485"/>
      <c r="AJ138" s="752"/>
      <c r="AK138" s="752"/>
      <c r="AL138" s="472"/>
      <c r="AM138" s="472"/>
      <c r="AN138" s="743"/>
      <c r="AO138" s="749"/>
      <c r="AP138" s="749"/>
      <c r="AQ138" s="472"/>
      <c r="AR138" s="472"/>
      <c r="AS138" s="472"/>
      <c r="AT138" s="472"/>
      <c r="AU138" s="743"/>
      <c r="AV138" s="472"/>
      <c r="AW138" s="741"/>
      <c r="AX138" s="743"/>
      <c r="AY138" s="474"/>
    </row>
    <row r="139" spans="1:51" ht="30" customHeight="1">
      <c r="A139" s="516"/>
      <c r="B139" s="472"/>
      <c r="C139" s="485"/>
      <c r="D139" s="108" t="s">
        <v>88</v>
      </c>
      <c r="E139" s="102">
        <v>300000000</v>
      </c>
      <c r="F139" s="106"/>
      <c r="G139" s="106"/>
      <c r="H139" s="106"/>
      <c r="I139" s="106"/>
      <c r="J139" s="106"/>
      <c r="K139" s="106"/>
      <c r="L139" s="106"/>
      <c r="M139" s="102">
        <v>300000000</v>
      </c>
      <c r="N139" s="102">
        <v>300000000</v>
      </c>
      <c r="O139" s="102">
        <v>300000000</v>
      </c>
      <c r="P139" s="106"/>
      <c r="Q139" s="106"/>
      <c r="R139" s="106"/>
      <c r="S139" s="299"/>
      <c r="T139" s="300"/>
      <c r="U139" s="301"/>
      <c r="V139" s="301"/>
      <c r="W139" s="301"/>
      <c r="X139" s="301"/>
      <c r="Y139" s="301"/>
      <c r="Z139" s="102">
        <v>0</v>
      </c>
      <c r="AA139" s="102">
        <v>184028000</v>
      </c>
      <c r="AB139" s="102">
        <v>225212000</v>
      </c>
      <c r="AC139" s="106"/>
      <c r="AD139" s="101"/>
      <c r="AE139" s="301"/>
      <c r="AF139" s="762"/>
      <c r="AG139" s="477"/>
      <c r="AH139" s="485"/>
      <c r="AI139" s="485"/>
      <c r="AJ139" s="753"/>
      <c r="AK139" s="753"/>
      <c r="AL139" s="473"/>
      <c r="AM139" s="473"/>
      <c r="AN139" s="744"/>
      <c r="AO139" s="750"/>
      <c r="AP139" s="750"/>
      <c r="AQ139" s="473"/>
      <c r="AR139" s="473"/>
      <c r="AS139" s="473"/>
      <c r="AT139" s="473"/>
      <c r="AU139" s="744"/>
      <c r="AV139" s="473"/>
      <c r="AW139" s="742"/>
      <c r="AX139" s="744"/>
      <c r="AY139" s="474"/>
    </row>
    <row r="140" spans="1:51" ht="33.95" customHeight="1">
      <c r="A140" s="502" t="s">
        <v>244</v>
      </c>
      <c r="B140" s="503"/>
      <c r="C140" s="503"/>
      <c r="D140" s="138" t="s">
        <v>245</v>
      </c>
      <c r="E140" s="139">
        <v>1050000000</v>
      </c>
      <c r="F140" s="139"/>
      <c r="G140" s="139"/>
      <c r="H140" s="139"/>
      <c r="I140" s="139"/>
      <c r="J140" s="139"/>
      <c r="K140" s="139"/>
      <c r="L140" s="139"/>
      <c r="M140" s="139">
        <v>1050000000</v>
      </c>
      <c r="N140" s="139">
        <v>1050000000</v>
      </c>
      <c r="O140" s="139">
        <v>1050000000</v>
      </c>
      <c r="P140" s="139"/>
      <c r="Q140" s="139"/>
      <c r="R140" s="139"/>
      <c r="S140" s="140"/>
      <c r="T140" s="141"/>
      <c r="U140" s="139"/>
      <c r="V140" s="139"/>
      <c r="W140" s="139"/>
      <c r="X140" s="139"/>
      <c r="Y140" s="139"/>
      <c r="Z140" s="139">
        <v>378937000</v>
      </c>
      <c r="AA140" s="139">
        <f>+AA131+AA135</f>
        <v>820796000</v>
      </c>
      <c r="AB140" s="139">
        <f>+AB131+AB135</f>
        <v>865155164</v>
      </c>
      <c r="AC140" s="139"/>
      <c r="AD140" s="139"/>
      <c r="AE140" s="139"/>
      <c r="AF140" s="240"/>
      <c r="AG140" s="745" t="s">
        <v>238</v>
      </c>
      <c r="AH140" s="501" t="s">
        <v>234</v>
      </c>
      <c r="AI140" s="501" t="s">
        <v>234</v>
      </c>
      <c r="AJ140" s="501" t="s">
        <v>234</v>
      </c>
      <c r="AK140" s="501" t="s">
        <v>234</v>
      </c>
      <c r="AL140" s="735" t="s">
        <v>234</v>
      </c>
      <c r="AM140" s="735" t="s">
        <v>234</v>
      </c>
      <c r="AN140" s="732">
        <f>+AN134</f>
        <v>7715777.350199867</v>
      </c>
      <c r="AO140" s="729">
        <v>3679381.339719898</v>
      </c>
      <c r="AP140" s="729">
        <v>4036396.01047997</v>
      </c>
      <c r="AQ140" s="729" t="s">
        <v>234</v>
      </c>
      <c r="AR140" s="729" t="s">
        <v>234</v>
      </c>
      <c r="AS140" s="729">
        <f>+AS134</f>
        <v>7715777.350199867</v>
      </c>
      <c r="AT140" s="729" t="s">
        <v>235</v>
      </c>
      <c r="AU140" s="732">
        <f>+AU134</f>
        <v>7715777.350199867</v>
      </c>
      <c r="AV140" s="729" t="s">
        <v>236</v>
      </c>
      <c r="AW140" s="732">
        <v>7715777.350199868</v>
      </c>
      <c r="AX140" s="724">
        <f>+AW140</f>
        <v>7715777.350199868</v>
      </c>
      <c r="AY140" s="501"/>
    </row>
    <row r="141" spans="1:51" ht="33.95" customHeight="1">
      <c r="A141" s="504"/>
      <c r="B141" s="505"/>
      <c r="C141" s="505"/>
      <c r="D141" s="352" t="s">
        <v>246</v>
      </c>
      <c r="E141" s="139">
        <v>0</v>
      </c>
      <c r="F141" s="139"/>
      <c r="G141" s="139"/>
      <c r="H141" s="139"/>
      <c r="I141" s="139"/>
      <c r="J141" s="139"/>
      <c r="K141" s="139"/>
      <c r="L141" s="139"/>
      <c r="M141" s="139">
        <v>0</v>
      </c>
      <c r="N141" s="139">
        <v>0</v>
      </c>
      <c r="O141" s="139">
        <v>0</v>
      </c>
      <c r="P141" s="139"/>
      <c r="Q141" s="139"/>
      <c r="R141" s="139"/>
      <c r="S141" s="140"/>
      <c r="T141" s="141"/>
      <c r="U141" s="139"/>
      <c r="V141" s="139"/>
      <c r="W141" s="139"/>
      <c r="X141" s="139"/>
      <c r="Y141" s="139"/>
      <c r="Z141" s="139">
        <v>0</v>
      </c>
      <c r="AA141" s="139">
        <v>0</v>
      </c>
      <c r="AB141" s="139">
        <v>0</v>
      </c>
      <c r="AC141" s="139"/>
      <c r="AD141" s="139"/>
      <c r="AE141" s="139"/>
      <c r="AF141" s="240"/>
      <c r="AG141" s="746"/>
      <c r="AH141" s="483"/>
      <c r="AI141" s="483"/>
      <c r="AJ141" s="483"/>
      <c r="AK141" s="483"/>
      <c r="AL141" s="736"/>
      <c r="AM141" s="736"/>
      <c r="AN141" s="738"/>
      <c r="AO141" s="730"/>
      <c r="AP141" s="730"/>
      <c r="AQ141" s="730"/>
      <c r="AR141" s="730"/>
      <c r="AS141" s="730"/>
      <c r="AT141" s="730"/>
      <c r="AU141" s="733"/>
      <c r="AV141" s="730"/>
      <c r="AW141" s="733"/>
      <c r="AX141" s="725"/>
      <c r="AY141" s="483"/>
    </row>
    <row r="142" spans="1:51" ht="33.95" customHeight="1" thickBot="1">
      <c r="A142" s="506"/>
      <c r="B142" s="507"/>
      <c r="C142" s="507"/>
      <c r="D142" s="144" t="s">
        <v>247</v>
      </c>
      <c r="E142" s="139">
        <v>1050000000</v>
      </c>
      <c r="F142" s="139"/>
      <c r="G142" s="139"/>
      <c r="H142" s="139"/>
      <c r="I142" s="139"/>
      <c r="J142" s="139"/>
      <c r="K142" s="139"/>
      <c r="L142" s="139"/>
      <c r="M142" s="139">
        <v>1050000000</v>
      </c>
      <c r="N142" s="139">
        <v>1050000000</v>
      </c>
      <c r="O142" s="139">
        <v>1050000000</v>
      </c>
      <c r="P142" s="139"/>
      <c r="Q142" s="139"/>
      <c r="R142" s="139"/>
      <c r="S142" s="140"/>
      <c r="T142" s="141"/>
      <c r="U142" s="139"/>
      <c r="V142" s="139"/>
      <c r="W142" s="139"/>
      <c r="X142" s="139"/>
      <c r="Y142" s="139"/>
      <c r="Z142" s="139">
        <v>378937000</v>
      </c>
      <c r="AA142" s="139">
        <f>+AA140</f>
        <v>820796000</v>
      </c>
      <c r="AB142" s="139">
        <f>+AB140</f>
        <v>865155164</v>
      </c>
      <c r="AC142" s="139"/>
      <c r="AD142" s="139"/>
      <c r="AE142" s="139"/>
      <c r="AF142" s="240"/>
      <c r="AG142" s="747"/>
      <c r="AH142" s="484"/>
      <c r="AI142" s="484"/>
      <c r="AJ142" s="484"/>
      <c r="AK142" s="484"/>
      <c r="AL142" s="737"/>
      <c r="AM142" s="737"/>
      <c r="AN142" s="739"/>
      <c r="AO142" s="731"/>
      <c r="AP142" s="731"/>
      <c r="AQ142" s="731"/>
      <c r="AR142" s="731"/>
      <c r="AS142" s="731"/>
      <c r="AT142" s="731"/>
      <c r="AU142" s="734"/>
      <c r="AV142" s="731"/>
      <c r="AW142" s="734"/>
      <c r="AX142" s="726"/>
      <c r="AY142" s="484"/>
    </row>
    <row r="143" spans="1:50" ht="15">
      <c r="A143" s="271"/>
      <c r="B143" s="271"/>
      <c r="C143" s="271"/>
      <c r="D143" s="271"/>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8"/>
      <c r="AA143" s="307"/>
      <c r="AB143" s="307"/>
      <c r="AC143" s="307"/>
      <c r="AD143" s="308"/>
      <c r="AE143" s="308"/>
      <c r="AF143" s="271"/>
      <c r="AG143" s="271"/>
      <c r="AH143" s="271"/>
      <c r="AI143" s="271"/>
      <c r="AJ143" s="271"/>
      <c r="AK143" s="271"/>
      <c r="AL143" s="271"/>
      <c r="AM143" s="271"/>
      <c r="AN143" s="271"/>
      <c r="AO143" s="271"/>
      <c r="AP143" s="271"/>
      <c r="AQ143" s="271"/>
      <c r="AR143" s="271"/>
      <c r="AS143" s="271"/>
      <c r="AT143" s="271"/>
      <c r="AU143" s="271"/>
      <c r="AV143" s="271"/>
      <c r="AW143" s="271"/>
      <c r="AX143" s="271"/>
    </row>
    <row r="144" spans="1:50" ht="18">
      <c r="A144" s="272" t="s">
        <v>56</v>
      </c>
      <c r="B144" s="271"/>
      <c r="C144" s="271"/>
      <c r="D144" s="271"/>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8"/>
      <c r="AE144" s="308"/>
      <c r="AF144" s="271"/>
      <c r="AG144" s="271"/>
      <c r="AH144" s="271"/>
      <c r="AI144" s="271"/>
      <c r="AJ144" s="273"/>
      <c r="AK144" s="273"/>
      <c r="AL144" s="273"/>
      <c r="AM144" s="273"/>
      <c r="AN144" s="273"/>
      <c r="AO144" s="273"/>
      <c r="AP144" s="276"/>
      <c r="AQ144" s="276"/>
      <c r="AR144" s="274"/>
      <c r="AS144" s="274"/>
      <c r="AT144" s="274"/>
      <c r="AU144" s="274"/>
      <c r="AV144" s="274"/>
      <c r="AW144" s="274"/>
      <c r="AX144" s="274"/>
    </row>
    <row r="145" spans="1:50" ht="18">
      <c r="A145" s="277" t="s">
        <v>57</v>
      </c>
      <c r="B145" s="496" t="s">
        <v>58</v>
      </c>
      <c r="C145" s="497"/>
      <c r="D145" s="498"/>
      <c r="E145" s="727" t="s">
        <v>59</v>
      </c>
      <c r="F145" s="728"/>
      <c r="G145" s="728"/>
      <c r="H145" s="728"/>
      <c r="I145" s="728"/>
      <c r="J145" s="728"/>
      <c r="K145" s="728"/>
      <c r="L145" s="728"/>
      <c r="M145" s="728"/>
      <c r="N145" s="728"/>
      <c r="O145" s="728"/>
      <c r="P145" s="728"/>
      <c r="Q145" s="728"/>
      <c r="R145" s="728"/>
      <c r="S145" s="308"/>
      <c r="T145" s="308"/>
      <c r="U145" s="308"/>
      <c r="V145" s="308"/>
      <c r="W145" s="308"/>
      <c r="X145" s="308"/>
      <c r="Y145" s="308"/>
      <c r="Z145" s="308"/>
      <c r="AA145" s="308"/>
      <c r="AB145" s="308"/>
      <c r="AC145" s="308"/>
      <c r="AD145" s="308"/>
      <c r="AE145" s="308"/>
      <c r="AF145" s="271"/>
      <c r="AG145" s="271"/>
      <c r="AH145" s="271"/>
      <c r="AI145" s="271"/>
      <c r="AJ145" s="273"/>
      <c r="AK145" s="273"/>
      <c r="AL145" s="273"/>
      <c r="AM145" s="273"/>
      <c r="AN145" s="273"/>
      <c r="AO145" s="273"/>
      <c r="AP145" s="276"/>
      <c r="AQ145" s="276"/>
      <c r="AR145" s="273"/>
      <c r="AS145" s="273"/>
      <c r="AT145" s="273"/>
      <c r="AU145" s="273"/>
      <c r="AV145" s="273"/>
      <c r="AW145" s="273"/>
      <c r="AX145" s="276"/>
    </row>
    <row r="146" spans="1:50" ht="15">
      <c r="A146" s="278">
        <v>12</v>
      </c>
      <c r="B146" s="719" t="s">
        <v>248</v>
      </c>
      <c r="C146" s="720"/>
      <c r="D146" s="721"/>
      <c r="E146" s="722" t="s">
        <v>271</v>
      </c>
      <c r="F146" s="723"/>
      <c r="G146" s="723"/>
      <c r="H146" s="723"/>
      <c r="I146" s="723"/>
      <c r="J146" s="723"/>
      <c r="K146" s="723"/>
      <c r="L146" s="723"/>
      <c r="M146" s="723"/>
      <c r="N146" s="723"/>
      <c r="O146" s="723"/>
      <c r="P146" s="723"/>
      <c r="Q146" s="723"/>
      <c r="R146" s="723"/>
      <c r="S146" s="308"/>
      <c r="T146" s="308"/>
      <c r="U146" s="308"/>
      <c r="V146" s="308"/>
      <c r="W146" s="308"/>
      <c r="X146" s="308"/>
      <c r="Y146" s="308"/>
      <c r="Z146" s="308"/>
      <c r="AA146" s="308"/>
      <c r="AB146" s="308"/>
      <c r="AC146" s="308"/>
      <c r="AD146" s="308"/>
      <c r="AE146" s="308"/>
      <c r="AF146" s="271"/>
      <c r="AG146" s="271"/>
      <c r="AH146" s="271"/>
      <c r="AI146" s="271"/>
      <c r="AJ146" s="271"/>
      <c r="AK146" s="271"/>
      <c r="AL146" s="271"/>
      <c r="AM146" s="271"/>
      <c r="AN146" s="271"/>
      <c r="AO146" s="271"/>
      <c r="AP146" s="275"/>
      <c r="AQ146" s="275"/>
      <c r="AR146" s="271"/>
      <c r="AS146" s="271"/>
      <c r="AT146" s="271"/>
      <c r="AU146" s="271"/>
      <c r="AV146" s="271"/>
      <c r="AW146" s="271"/>
      <c r="AX146" s="275"/>
    </row>
    <row r="147" spans="1:50" ht="15">
      <c r="A147" s="269"/>
      <c r="B147" s="269"/>
      <c r="C147" s="269"/>
      <c r="D147" s="26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155"/>
      <c r="AE147" s="309"/>
      <c r="AF147" s="269"/>
      <c r="AG147" s="269"/>
      <c r="AH147" s="269"/>
      <c r="AI147" s="269"/>
      <c r="AJ147" s="269"/>
      <c r="AK147" s="269"/>
      <c r="AL147" s="269"/>
      <c r="AM147" s="269"/>
      <c r="AN147" s="269"/>
      <c r="AO147" s="269"/>
      <c r="AP147" s="269"/>
      <c r="AQ147" s="269"/>
      <c r="AR147" s="269"/>
      <c r="AS147" s="269"/>
      <c r="AT147" s="269"/>
      <c r="AU147" s="269"/>
      <c r="AV147" s="269"/>
      <c r="AW147" s="269"/>
      <c r="AX147" s="269"/>
    </row>
    <row r="148" spans="1:50" ht="15">
      <c r="A148" s="269"/>
      <c r="B148" s="269"/>
      <c r="C148" s="269"/>
      <c r="D148" s="269"/>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09"/>
      <c r="AE148" s="309"/>
      <c r="AF148" s="269"/>
      <c r="AG148" s="269"/>
      <c r="AH148" s="269"/>
      <c r="AI148" s="269"/>
      <c r="AJ148" s="269"/>
      <c r="AK148" s="269"/>
      <c r="AL148" s="269"/>
      <c r="AM148" s="269"/>
      <c r="AN148" s="269"/>
      <c r="AO148" s="269"/>
      <c r="AP148" s="269"/>
      <c r="AQ148" s="269"/>
      <c r="AR148" s="269"/>
      <c r="AS148" s="269"/>
      <c r="AT148" s="269"/>
      <c r="AU148" s="269"/>
      <c r="AV148" s="269"/>
      <c r="AW148" s="269"/>
      <c r="AX148" s="269"/>
    </row>
    <row r="149" spans="1:50" ht="15">
      <c r="A149" s="269"/>
      <c r="B149" s="269"/>
      <c r="C149" s="269"/>
      <c r="D149" s="26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09"/>
      <c r="AA149" s="309"/>
      <c r="AB149" s="309"/>
      <c r="AC149" s="309"/>
      <c r="AD149" s="309"/>
      <c r="AE149" s="309"/>
      <c r="AF149" s="269"/>
      <c r="AG149" s="269"/>
      <c r="AH149" s="269"/>
      <c r="AI149" s="269"/>
      <c r="AJ149" s="269"/>
      <c r="AK149" s="269"/>
      <c r="AL149" s="269"/>
      <c r="AM149" s="269"/>
      <c r="AN149" s="269"/>
      <c r="AO149" s="269"/>
      <c r="AP149" s="269"/>
      <c r="AQ149" s="269"/>
      <c r="AR149" s="269"/>
      <c r="AS149" s="269"/>
      <c r="AT149" s="269"/>
      <c r="AU149" s="269"/>
      <c r="AV149" s="269"/>
      <c r="AW149" s="269"/>
      <c r="AX149" s="269"/>
    </row>
    <row r="150" spans="1:50" ht="15">
      <c r="A150" s="269"/>
      <c r="B150" s="269"/>
      <c r="C150" s="269"/>
      <c r="D150" s="26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269"/>
      <c r="AG150" s="269"/>
      <c r="AH150" s="269"/>
      <c r="AI150" s="269"/>
      <c r="AJ150" s="269"/>
      <c r="AK150" s="269"/>
      <c r="AL150" s="269"/>
      <c r="AM150" s="269"/>
      <c r="AN150" s="269"/>
      <c r="AO150" s="269"/>
      <c r="AP150" s="269"/>
      <c r="AQ150" s="269"/>
      <c r="AR150" s="269"/>
      <c r="AS150" s="269"/>
      <c r="AT150" s="269"/>
      <c r="AU150" s="269"/>
      <c r="AV150" s="269"/>
      <c r="AW150" s="269"/>
      <c r="AX150" s="269"/>
    </row>
    <row r="151" spans="1:50" ht="15">
      <c r="A151" s="269"/>
      <c r="B151" s="269"/>
      <c r="C151" s="269"/>
      <c r="D151" s="26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269"/>
      <c r="AG151" s="269"/>
      <c r="AH151" s="269"/>
      <c r="AI151" s="269"/>
      <c r="AJ151" s="269"/>
      <c r="AK151" s="269"/>
      <c r="AL151" s="269"/>
      <c r="AM151" s="269"/>
      <c r="AN151" s="269"/>
      <c r="AO151" s="269"/>
      <c r="AP151" s="269"/>
      <c r="AQ151" s="269"/>
      <c r="AR151" s="269"/>
      <c r="AS151" s="269"/>
      <c r="AT151" s="269"/>
      <c r="AU151" s="269"/>
      <c r="AV151" s="269"/>
      <c r="AW151" s="269"/>
      <c r="AX151" s="269"/>
    </row>
    <row r="152" spans="1:50" ht="15">
      <c r="A152" s="269"/>
      <c r="B152" s="269"/>
      <c r="C152" s="269"/>
      <c r="D152" s="26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269"/>
      <c r="AG152" s="269"/>
      <c r="AH152" s="269"/>
      <c r="AI152" s="269"/>
      <c r="AJ152" s="269"/>
      <c r="AK152" s="269"/>
      <c r="AL152" s="269"/>
      <c r="AM152" s="269"/>
      <c r="AN152" s="269"/>
      <c r="AO152" s="269"/>
      <c r="AP152" s="269"/>
      <c r="AQ152" s="269"/>
      <c r="AR152" s="269"/>
      <c r="AS152" s="269"/>
      <c r="AT152" s="269"/>
      <c r="AU152" s="269"/>
      <c r="AV152" s="269"/>
      <c r="AW152" s="269"/>
      <c r="AX152" s="269"/>
    </row>
    <row r="153" spans="1:50" ht="15">
      <c r="A153" s="269"/>
      <c r="B153" s="269"/>
      <c r="C153" s="269"/>
      <c r="D153" s="26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269"/>
      <c r="AG153" s="269"/>
      <c r="AH153" s="269"/>
      <c r="AI153" s="269"/>
      <c r="AJ153" s="269"/>
      <c r="AK153" s="269"/>
      <c r="AL153" s="269"/>
      <c r="AM153" s="269"/>
      <c r="AN153" s="269"/>
      <c r="AO153" s="269"/>
      <c r="AP153" s="269"/>
      <c r="AQ153" s="269"/>
      <c r="AR153" s="269"/>
      <c r="AS153" s="269"/>
      <c r="AT153" s="269"/>
      <c r="AU153" s="269"/>
      <c r="AV153" s="269"/>
      <c r="AW153" s="269"/>
      <c r="AX153" s="269"/>
    </row>
    <row r="154" spans="1:50" ht="15">
      <c r="A154" s="269"/>
      <c r="B154" s="269"/>
      <c r="C154" s="269"/>
      <c r="D154" s="26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269"/>
      <c r="AG154" s="269"/>
      <c r="AH154" s="269"/>
      <c r="AI154" s="269"/>
      <c r="AJ154" s="269"/>
      <c r="AK154" s="269"/>
      <c r="AL154" s="269"/>
      <c r="AM154" s="269"/>
      <c r="AN154" s="269"/>
      <c r="AO154" s="269"/>
      <c r="AP154" s="269"/>
      <c r="AQ154" s="269"/>
      <c r="AR154" s="269"/>
      <c r="AS154" s="269"/>
      <c r="AT154" s="269"/>
      <c r="AU154" s="269"/>
      <c r="AV154" s="269"/>
      <c r="AW154" s="269"/>
      <c r="AX154" s="269"/>
    </row>
    <row r="155" spans="1:50" ht="15">
      <c r="A155" s="269"/>
      <c r="B155" s="269"/>
      <c r="C155" s="269"/>
      <c r="D155" s="26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269"/>
      <c r="AG155" s="269"/>
      <c r="AH155" s="269"/>
      <c r="AI155" s="269"/>
      <c r="AJ155" s="269"/>
      <c r="AK155" s="269"/>
      <c r="AL155" s="269"/>
      <c r="AM155" s="269"/>
      <c r="AN155" s="269"/>
      <c r="AO155" s="269"/>
      <c r="AP155" s="269"/>
      <c r="AQ155" s="269"/>
      <c r="AR155" s="269"/>
      <c r="AS155" s="269"/>
      <c r="AT155" s="269"/>
      <c r="AU155" s="269"/>
      <c r="AV155" s="269"/>
      <c r="AW155" s="269"/>
      <c r="AX155" s="269"/>
    </row>
    <row r="156" spans="18:30" ht="15">
      <c r="R156" s="309"/>
      <c r="S156" s="309"/>
      <c r="T156" s="309"/>
      <c r="U156" s="309"/>
      <c r="V156" s="309"/>
      <c r="W156" s="309"/>
      <c r="X156" s="309"/>
      <c r="Y156" s="309"/>
      <c r="Z156" s="309"/>
      <c r="AA156" s="309"/>
      <c r="AB156" s="309"/>
      <c r="AC156" s="309"/>
      <c r="AD156" s="309"/>
    </row>
    <row r="157" spans="18:30" ht="15">
      <c r="R157" s="309"/>
      <c r="S157" s="309"/>
      <c r="T157" s="309"/>
      <c r="U157" s="309"/>
      <c r="V157" s="309"/>
      <c r="W157" s="309"/>
      <c r="X157" s="309"/>
      <c r="Y157" s="309"/>
      <c r="Z157" s="309"/>
      <c r="AA157" s="309"/>
      <c r="AB157" s="309"/>
      <c r="AC157" s="309"/>
      <c r="AD157" s="309"/>
    </row>
    <row r="158" spans="18:30" ht="15">
      <c r="R158" s="309"/>
      <c r="S158" s="309"/>
      <c r="T158" s="309"/>
      <c r="U158" s="309"/>
      <c r="V158" s="309"/>
      <c r="W158" s="309"/>
      <c r="X158" s="309"/>
      <c r="Y158" s="309"/>
      <c r="Z158" s="309"/>
      <c r="AA158" s="309"/>
      <c r="AB158" s="309"/>
      <c r="AC158" s="309"/>
      <c r="AD158" s="309"/>
    </row>
    <row r="159" spans="18:30" ht="15">
      <c r="R159" s="309"/>
      <c r="S159" s="309"/>
      <c r="T159" s="309"/>
      <c r="U159" s="309"/>
      <c r="V159" s="309"/>
      <c r="W159" s="309"/>
      <c r="X159" s="309"/>
      <c r="Y159" s="309"/>
      <c r="Z159" s="309"/>
      <c r="AA159" s="309"/>
      <c r="AB159" s="309"/>
      <c r="AC159" s="309"/>
      <c r="AD159" s="309"/>
    </row>
    <row r="160" spans="18:30" s="311" customFormat="1" ht="12">
      <c r="R160" s="309"/>
      <c r="S160" s="309"/>
      <c r="T160" s="309"/>
      <c r="U160" s="309"/>
      <c r="V160" s="309"/>
      <c r="W160" s="309"/>
      <c r="X160" s="309"/>
      <c r="Y160" s="309"/>
      <c r="Z160" s="309"/>
      <c r="AA160" s="309"/>
      <c r="AB160" s="309"/>
      <c r="AC160" s="309"/>
      <c r="AD160" s="309"/>
    </row>
    <row r="161" spans="18:30" s="311" customFormat="1" ht="12">
      <c r="R161" s="309"/>
      <c r="S161" s="309"/>
      <c r="T161" s="309"/>
      <c r="U161" s="309"/>
      <c r="V161" s="309"/>
      <c r="W161" s="309"/>
      <c r="X161" s="309"/>
      <c r="Y161" s="309"/>
      <c r="Z161" s="309"/>
      <c r="AA161" s="309"/>
      <c r="AB161" s="309"/>
      <c r="AC161" s="309"/>
      <c r="AD161" s="309"/>
    </row>
    <row r="162" spans="18:30" s="311" customFormat="1" ht="12">
      <c r="R162" s="309"/>
      <c r="S162" s="309"/>
      <c r="T162" s="309"/>
      <c r="U162" s="309"/>
      <c r="V162" s="309"/>
      <c r="W162" s="309"/>
      <c r="X162" s="309"/>
      <c r="Y162" s="309"/>
      <c r="Z162" s="309"/>
      <c r="AA162" s="309"/>
      <c r="AB162" s="309"/>
      <c r="AC162" s="309"/>
      <c r="AD162" s="309"/>
    </row>
    <row r="163" spans="18:30" s="311" customFormat="1" ht="12">
      <c r="R163" s="309"/>
      <c r="S163" s="309"/>
      <c r="T163" s="309"/>
      <c r="U163" s="309"/>
      <c r="V163" s="309"/>
      <c r="W163" s="309"/>
      <c r="X163" s="309"/>
      <c r="Y163" s="309"/>
      <c r="Z163" s="309"/>
      <c r="AA163" s="309"/>
      <c r="AB163" s="309"/>
      <c r="AC163" s="309"/>
      <c r="AD163" s="309"/>
    </row>
    <row r="164" spans="18:30" s="311" customFormat="1" ht="12">
      <c r="R164" s="309"/>
      <c r="S164" s="309"/>
      <c r="T164" s="309"/>
      <c r="U164" s="309"/>
      <c r="V164" s="309"/>
      <c r="W164" s="309"/>
      <c r="X164" s="309"/>
      <c r="Y164" s="309"/>
      <c r="Z164" s="309"/>
      <c r="AA164" s="309"/>
      <c r="AB164" s="309"/>
      <c r="AC164" s="309"/>
      <c r="AD164" s="309"/>
    </row>
    <row r="165" spans="18:30" s="311" customFormat="1" ht="12">
      <c r="R165" s="309"/>
      <c r="S165" s="309"/>
      <c r="T165" s="309"/>
      <c r="U165" s="309"/>
      <c r="V165" s="309"/>
      <c r="W165" s="309"/>
      <c r="X165" s="309"/>
      <c r="Y165" s="309"/>
      <c r="Z165" s="309"/>
      <c r="AA165" s="309"/>
      <c r="AB165" s="309"/>
      <c r="AC165" s="309"/>
      <c r="AD165" s="309"/>
    </row>
    <row r="166" spans="18:30" s="311" customFormat="1" ht="12">
      <c r="R166" s="309"/>
      <c r="S166" s="309"/>
      <c r="T166" s="309"/>
      <c r="U166" s="309"/>
      <c r="V166" s="309"/>
      <c r="W166" s="309"/>
      <c r="X166" s="309"/>
      <c r="Y166" s="309"/>
      <c r="Z166" s="309"/>
      <c r="AA166" s="309"/>
      <c r="AB166" s="309"/>
      <c r="AC166" s="309"/>
      <c r="AD166" s="309"/>
    </row>
    <row r="167" spans="18:30" s="311" customFormat="1" ht="12">
      <c r="R167" s="309"/>
      <c r="S167" s="309"/>
      <c r="T167" s="309"/>
      <c r="U167" s="309"/>
      <c r="V167" s="309"/>
      <c r="W167" s="309"/>
      <c r="X167" s="309"/>
      <c r="Y167" s="309"/>
      <c r="Z167" s="309"/>
      <c r="AA167" s="309"/>
      <c r="AB167" s="309"/>
      <c r="AC167" s="309"/>
      <c r="AD167" s="309"/>
    </row>
    <row r="168" spans="18:30" s="311" customFormat="1" ht="12">
      <c r="R168" s="309"/>
      <c r="S168" s="309"/>
      <c r="T168" s="309"/>
      <c r="U168" s="309"/>
      <c r="V168" s="309"/>
      <c r="W168" s="309"/>
      <c r="X168" s="309"/>
      <c r="Y168" s="309"/>
      <c r="Z168" s="309"/>
      <c r="AA168" s="309"/>
      <c r="AB168" s="309"/>
      <c r="AC168" s="309"/>
      <c r="AD168" s="309"/>
    </row>
    <row r="169" spans="18:30" s="311" customFormat="1" ht="12">
      <c r="R169" s="309"/>
      <c r="S169" s="309"/>
      <c r="T169" s="309"/>
      <c r="U169" s="309"/>
      <c r="V169" s="309"/>
      <c r="W169" s="309"/>
      <c r="X169" s="309"/>
      <c r="Y169" s="309"/>
      <c r="Z169" s="309"/>
      <c r="AA169" s="309"/>
      <c r="AB169" s="309"/>
      <c r="AC169" s="309"/>
      <c r="AD169" s="309"/>
    </row>
    <row r="170" spans="18:30" s="311" customFormat="1" ht="12">
      <c r="R170" s="309"/>
      <c r="S170" s="309"/>
      <c r="T170" s="309"/>
      <c r="U170" s="309"/>
      <c r="V170" s="309"/>
      <c r="W170" s="309"/>
      <c r="X170" s="309"/>
      <c r="Y170" s="309"/>
      <c r="Z170" s="309"/>
      <c r="AA170" s="309"/>
      <c r="AB170" s="309"/>
      <c r="AC170" s="309"/>
      <c r="AD170" s="309"/>
    </row>
    <row r="171" spans="18:30" s="311" customFormat="1" ht="12">
      <c r="R171" s="309"/>
      <c r="S171" s="309"/>
      <c r="T171" s="309"/>
      <c r="U171" s="309"/>
      <c r="V171" s="309"/>
      <c r="W171" s="309"/>
      <c r="X171" s="309"/>
      <c r="Y171" s="309"/>
      <c r="Z171" s="309"/>
      <c r="AA171" s="309"/>
      <c r="AB171" s="309"/>
      <c r="AC171" s="309"/>
      <c r="AD171" s="309"/>
    </row>
    <row r="172" spans="18:30" s="311" customFormat="1" ht="12">
      <c r="R172" s="309"/>
      <c r="S172" s="309"/>
      <c r="T172" s="309"/>
      <c r="U172" s="309"/>
      <c r="V172" s="309"/>
      <c r="W172" s="309"/>
      <c r="X172" s="309"/>
      <c r="Y172" s="309"/>
      <c r="Z172" s="309"/>
      <c r="AA172" s="309"/>
      <c r="AB172" s="309"/>
      <c r="AC172" s="309"/>
      <c r="AD172" s="309"/>
    </row>
    <row r="173" spans="18:30" s="311" customFormat="1" ht="12">
      <c r="R173" s="309"/>
      <c r="S173" s="309"/>
      <c r="T173" s="309"/>
      <c r="U173" s="309"/>
      <c r="V173" s="309"/>
      <c r="W173" s="309"/>
      <c r="X173" s="309"/>
      <c r="Y173" s="309"/>
      <c r="Z173" s="309"/>
      <c r="AA173" s="309"/>
      <c r="AB173" s="309"/>
      <c r="AC173" s="309"/>
      <c r="AD173" s="309"/>
    </row>
    <row r="174" spans="18:30" s="311" customFormat="1" ht="12">
      <c r="R174" s="309"/>
      <c r="S174" s="309"/>
      <c r="T174" s="309"/>
      <c r="U174" s="309"/>
      <c r="V174" s="309"/>
      <c r="W174" s="309"/>
      <c r="X174" s="309"/>
      <c r="Y174" s="309"/>
      <c r="Z174" s="309"/>
      <c r="AA174" s="309"/>
      <c r="AB174" s="309"/>
      <c r="AC174" s="309"/>
      <c r="AD174" s="309"/>
    </row>
    <row r="175" spans="18:30" s="311" customFormat="1" ht="12">
      <c r="R175" s="309"/>
      <c r="S175" s="309"/>
      <c r="T175" s="309"/>
      <c r="U175" s="309"/>
      <c r="V175" s="309"/>
      <c r="W175" s="309"/>
      <c r="X175" s="309"/>
      <c r="Y175" s="309"/>
      <c r="Z175" s="309"/>
      <c r="AA175" s="309"/>
      <c r="AB175" s="309"/>
      <c r="AC175" s="309"/>
      <c r="AD175" s="309"/>
    </row>
    <row r="176" spans="18:30" s="311" customFormat="1" ht="12">
      <c r="R176" s="309"/>
      <c r="S176" s="309"/>
      <c r="T176" s="309"/>
      <c r="U176" s="309"/>
      <c r="V176" s="309"/>
      <c r="W176" s="309"/>
      <c r="X176" s="309"/>
      <c r="Y176" s="309"/>
      <c r="Z176" s="309"/>
      <c r="AA176" s="309"/>
      <c r="AB176" s="309"/>
      <c r="AC176" s="309"/>
      <c r="AD176" s="309"/>
    </row>
    <row r="177" spans="18:30" s="311" customFormat="1" ht="12">
      <c r="R177" s="309"/>
      <c r="S177" s="309"/>
      <c r="T177" s="309"/>
      <c r="U177" s="309"/>
      <c r="V177" s="309"/>
      <c r="W177" s="309"/>
      <c r="X177" s="309"/>
      <c r="Y177" s="309"/>
      <c r="Z177" s="309"/>
      <c r="AA177" s="309"/>
      <c r="AB177" s="309"/>
      <c r="AC177" s="309"/>
      <c r="AD177" s="309"/>
    </row>
    <row r="178" spans="18:30" s="311" customFormat="1" ht="12">
      <c r="R178" s="309"/>
      <c r="S178" s="309"/>
      <c r="T178" s="309"/>
      <c r="U178" s="309"/>
      <c r="V178" s="309"/>
      <c r="W178" s="309"/>
      <c r="X178" s="309"/>
      <c r="Y178" s="309"/>
      <c r="Z178" s="309"/>
      <c r="AA178" s="309"/>
      <c r="AB178" s="309"/>
      <c r="AC178" s="309"/>
      <c r="AD178" s="309"/>
    </row>
    <row r="179" spans="18:30" s="311" customFormat="1" ht="12">
      <c r="R179" s="309"/>
      <c r="S179" s="309"/>
      <c r="T179" s="309"/>
      <c r="U179" s="309"/>
      <c r="V179" s="309"/>
      <c r="W179" s="309"/>
      <c r="X179" s="309"/>
      <c r="Y179" s="309"/>
      <c r="Z179" s="309"/>
      <c r="AA179" s="309"/>
      <c r="AB179" s="309"/>
      <c r="AC179" s="309"/>
      <c r="AD179" s="309"/>
    </row>
    <row r="180" spans="18:30" s="311" customFormat="1" ht="12">
      <c r="R180" s="309"/>
      <c r="S180" s="309"/>
      <c r="T180" s="309"/>
      <c r="U180" s="309"/>
      <c r="V180" s="309"/>
      <c r="W180" s="309"/>
      <c r="X180" s="309"/>
      <c r="Y180" s="309"/>
      <c r="Z180" s="309"/>
      <c r="AA180" s="309"/>
      <c r="AB180" s="309"/>
      <c r="AC180" s="309"/>
      <c r="AD180" s="309"/>
    </row>
    <row r="181" spans="18:30" s="311" customFormat="1" ht="12">
      <c r="R181" s="309"/>
      <c r="S181" s="309"/>
      <c r="T181" s="309"/>
      <c r="U181" s="309"/>
      <c r="V181" s="309"/>
      <c r="W181" s="309"/>
      <c r="X181" s="309"/>
      <c r="Y181" s="309"/>
      <c r="Z181" s="309"/>
      <c r="AA181" s="309"/>
      <c r="AB181" s="309"/>
      <c r="AC181" s="309"/>
      <c r="AD181" s="309"/>
    </row>
    <row r="182" spans="18:30" s="311" customFormat="1" ht="12">
      <c r="R182" s="309"/>
      <c r="S182" s="309"/>
      <c r="T182" s="309"/>
      <c r="U182" s="309"/>
      <c r="V182" s="309"/>
      <c r="W182" s="309"/>
      <c r="X182" s="309"/>
      <c r="Y182" s="309"/>
      <c r="Z182" s="309"/>
      <c r="AA182" s="309"/>
      <c r="AB182" s="309"/>
      <c r="AC182" s="309"/>
      <c r="AD182" s="309"/>
    </row>
    <row r="183" spans="18:30" s="311" customFormat="1" ht="12">
      <c r="R183" s="309"/>
      <c r="S183" s="309"/>
      <c r="T183" s="309"/>
      <c r="U183" s="309"/>
      <c r="V183" s="309"/>
      <c r="W183" s="309"/>
      <c r="X183" s="309"/>
      <c r="Y183" s="309"/>
      <c r="Z183" s="309"/>
      <c r="AA183" s="309"/>
      <c r="AB183" s="309"/>
      <c r="AC183" s="309"/>
      <c r="AD183" s="309"/>
    </row>
    <row r="184" spans="18:30" s="311" customFormat="1" ht="12">
      <c r="R184" s="309"/>
      <c r="S184" s="309"/>
      <c r="T184" s="309"/>
      <c r="U184" s="309"/>
      <c r="V184" s="309"/>
      <c r="W184" s="309"/>
      <c r="X184" s="309"/>
      <c r="Y184" s="309"/>
      <c r="Z184" s="309"/>
      <c r="AA184" s="309"/>
      <c r="AB184" s="309"/>
      <c r="AC184" s="309"/>
      <c r="AD184" s="309"/>
    </row>
    <row r="185" spans="18:30" s="311" customFormat="1" ht="12">
      <c r="R185" s="309"/>
      <c r="S185" s="309"/>
      <c r="T185" s="309"/>
      <c r="U185" s="309"/>
      <c r="V185" s="309"/>
      <c r="W185" s="309"/>
      <c r="X185" s="309"/>
      <c r="Y185" s="309"/>
      <c r="Z185" s="309"/>
      <c r="AA185" s="309"/>
      <c r="AB185" s="309"/>
      <c r="AC185" s="309"/>
      <c r="AD185" s="309"/>
    </row>
    <row r="186" spans="18:30" s="311" customFormat="1" ht="12">
      <c r="R186" s="309"/>
      <c r="S186" s="309"/>
      <c r="T186" s="309"/>
      <c r="U186" s="309"/>
      <c r="V186" s="309"/>
      <c r="W186" s="309"/>
      <c r="X186" s="309"/>
      <c r="Y186" s="309"/>
      <c r="Z186" s="309"/>
      <c r="AA186" s="309"/>
      <c r="AB186" s="309"/>
      <c r="AC186" s="309"/>
      <c r="AD186" s="309"/>
    </row>
    <row r="187" spans="18:30" s="311" customFormat="1" ht="12">
      <c r="R187" s="309"/>
      <c r="S187" s="309"/>
      <c r="T187" s="309"/>
      <c r="U187" s="309"/>
      <c r="V187" s="309"/>
      <c r="W187" s="309"/>
      <c r="X187" s="309"/>
      <c r="Y187" s="309"/>
      <c r="Z187" s="309"/>
      <c r="AA187" s="309"/>
      <c r="AB187" s="309"/>
      <c r="AC187" s="309"/>
      <c r="AD187" s="309"/>
    </row>
    <row r="188" spans="18:30" s="311" customFormat="1" ht="12">
      <c r="R188" s="309"/>
      <c r="S188" s="309"/>
      <c r="T188" s="309"/>
      <c r="U188" s="309"/>
      <c r="V188" s="309"/>
      <c r="W188" s="309"/>
      <c r="X188" s="309"/>
      <c r="Y188" s="309"/>
      <c r="Z188" s="309"/>
      <c r="AA188" s="309"/>
      <c r="AB188" s="309"/>
      <c r="AC188" s="309"/>
      <c r="AD188" s="309"/>
    </row>
    <row r="189" spans="18:30" s="311" customFormat="1" ht="12">
      <c r="R189" s="309"/>
      <c r="S189" s="309"/>
      <c r="T189" s="309"/>
      <c r="U189" s="309"/>
      <c r="V189" s="309"/>
      <c r="W189" s="309"/>
      <c r="X189" s="309"/>
      <c r="Y189" s="309"/>
      <c r="Z189" s="309"/>
      <c r="AA189" s="309"/>
      <c r="AB189" s="309"/>
      <c r="AC189" s="309"/>
      <c r="AD189" s="309"/>
    </row>
    <row r="190" spans="18:30" s="311" customFormat="1" ht="12">
      <c r="R190" s="309"/>
      <c r="S190" s="309"/>
      <c r="T190" s="309"/>
      <c r="U190" s="309"/>
      <c r="V190" s="309"/>
      <c r="W190" s="309"/>
      <c r="X190" s="309"/>
      <c r="Y190" s="309"/>
      <c r="Z190" s="309"/>
      <c r="AA190" s="309"/>
      <c r="AB190" s="309"/>
      <c r="AC190" s="309"/>
      <c r="AD190" s="309"/>
    </row>
    <row r="191" spans="18:30" s="311" customFormat="1" ht="12">
      <c r="R191" s="309"/>
      <c r="S191" s="309"/>
      <c r="T191" s="309"/>
      <c r="U191" s="309"/>
      <c r="V191" s="309"/>
      <c r="W191" s="309"/>
      <c r="X191" s="309"/>
      <c r="Y191" s="309"/>
      <c r="Z191" s="309"/>
      <c r="AA191" s="309"/>
      <c r="AB191" s="309"/>
      <c r="AC191" s="309"/>
      <c r="AD191" s="309"/>
    </row>
    <row r="192" spans="18:30" s="311" customFormat="1" ht="12">
      <c r="R192" s="309"/>
      <c r="S192" s="309"/>
      <c r="T192" s="309"/>
      <c r="U192" s="309"/>
      <c r="V192" s="309"/>
      <c r="W192" s="309"/>
      <c r="X192" s="309"/>
      <c r="Y192" s="309"/>
      <c r="Z192" s="309"/>
      <c r="AA192" s="309"/>
      <c r="AB192" s="309"/>
      <c r="AC192" s="309"/>
      <c r="AD192" s="309"/>
    </row>
    <row r="193" spans="18:30" s="311" customFormat="1" ht="12">
      <c r="R193" s="309"/>
      <c r="S193" s="309"/>
      <c r="T193" s="309"/>
      <c r="U193" s="309"/>
      <c r="V193" s="309"/>
      <c r="W193" s="309"/>
      <c r="X193" s="309"/>
      <c r="Y193" s="309"/>
      <c r="Z193" s="309"/>
      <c r="AA193" s="309"/>
      <c r="AB193" s="309"/>
      <c r="AC193" s="309"/>
      <c r="AD193" s="309"/>
    </row>
    <row r="194" spans="18:30" s="311" customFormat="1" ht="12">
      <c r="R194" s="309"/>
      <c r="S194" s="309"/>
      <c r="T194" s="309"/>
      <c r="U194" s="309"/>
      <c r="V194" s="309"/>
      <c r="W194" s="309"/>
      <c r="X194" s="309"/>
      <c r="Y194" s="309"/>
      <c r="Z194" s="309"/>
      <c r="AA194" s="309"/>
      <c r="AB194" s="309"/>
      <c r="AC194" s="309"/>
      <c r="AD194" s="309"/>
    </row>
    <row r="195" spans="18:30" s="311" customFormat="1" ht="12">
      <c r="R195" s="309"/>
      <c r="S195" s="309"/>
      <c r="T195" s="309"/>
      <c r="U195" s="309"/>
      <c r="V195" s="309"/>
      <c r="W195" s="309"/>
      <c r="X195" s="309"/>
      <c r="Y195" s="309"/>
      <c r="Z195" s="309"/>
      <c r="AA195" s="309"/>
      <c r="AB195" s="309"/>
      <c r="AC195" s="309"/>
      <c r="AD195" s="309"/>
    </row>
    <row r="196" spans="18:30" s="311" customFormat="1" ht="12">
      <c r="R196" s="309"/>
      <c r="S196" s="309"/>
      <c r="T196" s="309"/>
      <c r="U196" s="309"/>
      <c r="V196" s="309"/>
      <c r="W196" s="309"/>
      <c r="X196" s="309"/>
      <c r="Y196" s="309"/>
      <c r="Z196" s="309"/>
      <c r="AA196" s="309"/>
      <c r="AB196" s="309"/>
      <c r="AC196" s="309"/>
      <c r="AD196" s="309"/>
    </row>
    <row r="197" spans="18:30" s="311" customFormat="1" ht="12">
      <c r="R197" s="309"/>
      <c r="S197" s="309"/>
      <c r="T197" s="309"/>
      <c r="U197" s="309"/>
      <c r="V197" s="309"/>
      <c r="W197" s="309"/>
      <c r="X197" s="309"/>
      <c r="Y197" s="309"/>
      <c r="Z197" s="309"/>
      <c r="AA197" s="309"/>
      <c r="AB197" s="309"/>
      <c r="AC197" s="309"/>
      <c r="AD197" s="309"/>
    </row>
    <row r="198" spans="18:30" s="311" customFormat="1" ht="12">
      <c r="R198" s="309"/>
      <c r="S198" s="309"/>
      <c r="T198" s="309"/>
      <c r="U198" s="309"/>
      <c r="V198" s="309"/>
      <c r="W198" s="309"/>
      <c r="X198" s="309"/>
      <c r="Y198" s="309"/>
      <c r="Z198" s="309"/>
      <c r="AA198" s="309"/>
      <c r="AB198" s="309"/>
      <c r="AC198" s="309"/>
      <c r="AD198" s="309"/>
    </row>
    <row r="199" spans="18:30" s="311" customFormat="1" ht="12">
      <c r="R199" s="309"/>
      <c r="S199" s="309"/>
      <c r="T199" s="309"/>
      <c r="U199" s="309"/>
      <c r="V199" s="309"/>
      <c r="W199" s="309"/>
      <c r="X199" s="309"/>
      <c r="Y199" s="309"/>
      <c r="Z199" s="309"/>
      <c r="AA199" s="309"/>
      <c r="AB199" s="309"/>
      <c r="AC199" s="309"/>
      <c r="AD199" s="309"/>
    </row>
    <row r="200" spans="18:30" s="311" customFormat="1" ht="12">
      <c r="R200" s="309"/>
      <c r="S200" s="309"/>
      <c r="T200" s="309"/>
      <c r="U200" s="309"/>
      <c r="V200" s="309"/>
      <c r="W200" s="309"/>
      <c r="X200" s="309"/>
      <c r="Y200" s="309"/>
      <c r="Z200" s="309"/>
      <c r="AA200" s="309"/>
      <c r="AB200" s="309"/>
      <c r="AC200" s="309"/>
      <c r="AD200" s="309"/>
    </row>
    <row r="201" spans="18:30" s="311" customFormat="1" ht="12">
      <c r="R201" s="309"/>
      <c r="S201" s="309"/>
      <c r="T201" s="309"/>
      <c r="U201" s="309"/>
      <c r="V201" s="309"/>
      <c r="W201" s="309"/>
      <c r="X201" s="309"/>
      <c r="Y201" s="309"/>
      <c r="Z201" s="309"/>
      <c r="AA201" s="309"/>
      <c r="AB201" s="309"/>
      <c r="AC201" s="309"/>
      <c r="AD201" s="309"/>
    </row>
    <row r="202" spans="18:30" s="311" customFormat="1" ht="12">
      <c r="R202" s="309"/>
      <c r="S202" s="309"/>
      <c r="T202" s="309"/>
      <c r="U202" s="309"/>
      <c r="V202" s="309"/>
      <c r="W202" s="309"/>
      <c r="X202" s="309"/>
      <c r="Y202" s="309"/>
      <c r="Z202" s="309"/>
      <c r="AA202" s="309"/>
      <c r="AB202" s="309"/>
      <c r="AC202" s="309"/>
      <c r="AD202" s="309"/>
    </row>
    <row r="203" spans="18:30" s="311" customFormat="1" ht="12">
      <c r="R203" s="309"/>
      <c r="S203" s="309"/>
      <c r="T203" s="309"/>
      <c r="U203" s="309"/>
      <c r="V203" s="309"/>
      <c r="W203" s="309"/>
      <c r="X203" s="309"/>
      <c r="Y203" s="309"/>
      <c r="Z203" s="309"/>
      <c r="AA203" s="309"/>
      <c r="AB203" s="309"/>
      <c r="AC203" s="309"/>
      <c r="AD203" s="309"/>
    </row>
    <row r="204" spans="18:30" s="311" customFormat="1" ht="12">
      <c r="R204" s="309"/>
      <c r="S204" s="309"/>
      <c r="T204" s="309"/>
      <c r="U204" s="309"/>
      <c r="V204" s="309"/>
      <c r="W204" s="309"/>
      <c r="X204" s="309"/>
      <c r="Y204" s="309"/>
      <c r="Z204" s="309"/>
      <c r="AA204" s="309"/>
      <c r="AB204" s="309"/>
      <c r="AC204" s="309"/>
      <c r="AD204" s="309"/>
    </row>
    <row r="205" spans="18:30" s="311" customFormat="1" ht="12">
      <c r="R205" s="309"/>
      <c r="S205" s="309"/>
      <c r="T205" s="309"/>
      <c r="U205" s="309"/>
      <c r="V205" s="309"/>
      <c r="W205" s="309"/>
      <c r="X205" s="309"/>
      <c r="Y205" s="309"/>
      <c r="Z205" s="309"/>
      <c r="AA205" s="309"/>
      <c r="AB205" s="309"/>
      <c r="AC205" s="309"/>
      <c r="AD205" s="309"/>
    </row>
    <row r="206" spans="18:30" s="311" customFormat="1" ht="12">
      <c r="R206" s="309"/>
      <c r="S206" s="309"/>
      <c r="T206" s="309"/>
      <c r="U206" s="309"/>
      <c r="V206" s="309"/>
      <c r="W206" s="309"/>
      <c r="X206" s="309"/>
      <c r="Y206" s="309"/>
      <c r="Z206" s="309"/>
      <c r="AA206" s="309"/>
      <c r="AB206" s="309"/>
      <c r="AC206" s="309"/>
      <c r="AD206" s="309"/>
    </row>
    <row r="207" spans="18:30" s="311" customFormat="1" ht="12">
      <c r="R207" s="309"/>
      <c r="S207" s="309"/>
      <c r="T207" s="309"/>
      <c r="U207" s="309"/>
      <c r="V207" s="309"/>
      <c r="W207" s="309"/>
      <c r="X207" s="309"/>
      <c r="Y207" s="309"/>
      <c r="Z207" s="309"/>
      <c r="AA207" s="309"/>
      <c r="AB207" s="309"/>
      <c r="AC207" s="309"/>
      <c r="AD207" s="309"/>
    </row>
    <row r="208" spans="18:30" s="311" customFormat="1" ht="12">
      <c r="R208" s="309"/>
      <c r="S208" s="309"/>
      <c r="T208" s="309"/>
      <c r="U208" s="309"/>
      <c r="V208" s="309"/>
      <c r="W208" s="309"/>
      <c r="X208" s="309"/>
      <c r="Y208" s="309"/>
      <c r="Z208" s="309"/>
      <c r="AA208" s="309"/>
      <c r="AB208" s="309"/>
      <c r="AC208" s="309"/>
      <c r="AD208" s="309"/>
    </row>
    <row r="209" spans="18:30" s="311" customFormat="1" ht="12">
      <c r="R209" s="309"/>
      <c r="S209" s="309"/>
      <c r="T209" s="309"/>
      <c r="U209" s="309"/>
      <c r="V209" s="309"/>
      <c r="W209" s="309"/>
      <c r="X209" s="309"/>
      <c r="Y209" s="309"/>
      <c r="Z209" s="309"/>
      <c r="AA209" s="309"/>
      <c r="AB209" s="309"/>
      <c r="AC209" s="309"/>
      <c r="AD209" s="309"/>
    </row>
    <row r="210" spans="18:30" s="311" customFormat="1" ht="12">
      <c r="R210" s="309"/>
      <c r="S210" s="309"/>
      <c r="T210" s="309"/>
      <c r="U210" s="309"/>
      <c r="V210" s="309"/>
      <c r="W210" s="309"/>
      <c r="X210" s="309"/>
      <c r="Y210" s="309"/>
      <c r="Z210" s="309"/>
      <c r="AA210" s="309"/>
      <c r="AB210" s="309"/>
      <c r="AC210" s="309"/>
      <c r="AD210" s="309"/>
    </row>
    <row r="211" spans="18:30" s="311" customFormat="1" ht="12">
      <c r="R211" s="309"/>
      <c r="S211" s="309"/>
      <c r="T211" s="309"/>
      <c r="U211" s="309"/>
      <c r="V211" s="309"/>
      <c r="W211" s="309"/>
      <c r="X211" s="309"/>
      <c r="Y211" s="309"/>
      <c r="Z211" s="309"/>
      <c r="AA211" s="309"/>
      <c r="AB211" s="309"/>
      <c r="AC211" s="309"/>
      <c r="AD211" s="309"/>
    </row>
    <row r="212" spans="18:30" s="311" customFormat="1" ht="12">
      <c r="R212" s="309"/>
      <c r="S212" s="309"/>
      <c r="T212" s="309"/>
      <c r="U212" s="309"/>
      <c r="V212" s="309"/>
      <c r="W212" s="309"/>
      <c r="X212" s="309"/>
      <c r="Y212" s="309"/>
      <c r="Z212" s="309"/>
      <c r="AA212" s="309"/>
      <c r="AB212" s="309"/>
      <c r="AC212" s="309"/>
      <c r="AD212" s="309"/>
    </row>
    <row r="213" spans="18:30" s="311" customFormat="1" ht="12">
      <c r="R213" s="309"/>
      <c r="S213" s="309"/>
      <c r="T213" s="309"/>
      <c r="U213" s="309"/>
      <c r="V213" s="309"/>
      <c r="W213" s="309"/>
      <c r="X213" s="309"/>
      <c r="Y213" s="309"/>
      <c r="Z213" s="309"/>
      <c r="AA213" s="309"/>
      <c r="AB213" s="309"/>
      <c r="AC213" s="309"/>
      <c r="AD213" s="309"/>
    </row>
    <row r="214" spans="18:30" s="311" customFormat="1" ht="12">
      <c r="R214" s="309"/>
      <c r="S214" s="309"/>
      <c r="T214" s="309"/>
      <c r="U214" s="309"/>
      <c r="V214" s="309"/>
      <c r="W214" s="309"/>
      <c r="X214" s="309"/>
      <c r="Y214" s="309"/>
      <c r="Z214" s="309"/>
      <c r="AA214" s="309"/>
      <c r="AB214" s="309"/>
      <c r="AC214" s="309"/>
      <c r="AD214" s="309"/>
    </row>
    <row r="215" spans="18:30" s="311" customFormat="1" ht="12">
      <c r="R215" s="309"/>
      <c r="S215" s="309"/>
      <c r="T215" s="309"/>
      <c r="U215" s="309"/>
      <c r="V215" s="309"/>
      <c r="W215" s="309"/>
      <c r="X215" s="309"/>
      <c r="Y215" s="309"/>
      <c r="Z215" s="309"/>
      <c r="AA215" s="309"/>
      <c r="AB215" s="309"/>
      <c r="AC215" s="309"/>
      <c r="AD215" s="309"/>
    </row>
    <row r="216" spans="18:30" s="311" customFormat="1" ht="12">
      <c r="R216" s="309"/>
      <c r="S216" s="309"/>
      <c r="T216" s="309"/>
      <c r="U216" s="309"/>
      <c r="V216" s="309"/>
      <c r="W216" s="309"/>
      <c r="X216" s="309"/>
      <c r="Y216" s="309"/>
      <c r="Z216" s="309"/>
      <c r="AA216" s="309"/>
      <c r="AB216" s="309"/>
      <c r="AC216" s="309"/>
      <c r="AD216" s="309"/>
    </row>
    <row r="217" spans="18:30" s="311" customFormat="1" ht="12">
      <c r="R217" s="309"/>
      <c r="S217" s="309"/>
      <c r="T217" s="309"/>
      <c r="U217" s="309"/>
      <c r="V217" s="309"/>
      <c r="W217" s="309"/>
      <c r="X217" s="309"/>
      <c r="Y217" s="309"/>
      <c r="Z217" s="309"/>
      <c r="AA217" s="309"/>
      <c r="AB217" s="309"/>
      <c r="AC217" s="309"/>
      <c r="AD217" s="309"/>
    </row>
    <row r="218" spans="18:30" s="311" customFormat="1" ht="12">
      <c r="R218" s="309"/>
      <c r="S218" s="309"/>
      <c r="T218" s="309"/>
      <c r="U218" s="309"/>
      <c r="V218" s="309"/>
      <c r="W218" s="309"/>
      <c r="X218" s="309"/>
      <c r="Y218" s="309"/>
      <c r="Z218" s="309"/>
      <c r="AA218" s="309"/>
      <c r="AB218" s="309"/>
      <c r="AC218" s="309"/>
      <c r="AD218" s="309"/>
    </row>
    <row r="219" spans="18:30" s="311" customFormat="1" ht="12">
      <c r="R219" s="309"/>
      <c r="S219" s="309"/>
      <c r="T219" s="309"/>
      <c r="U219" s="309"/>
      <c r="V219" s="309"/>
      <c r="W219" s="309"/>
      <c r="X219" s="309"/>
      <c r="Y219" s="309"/>
      <c r="Z219" s="309"/>
      <c r="AA219" s="309"/>
      <c r="AB219" s="309"/>
      <c r="AC219" s="309"/>
      <c r="AD219" s="309"/>
    </row>
    <row r="220" spans="18:30" s="311" customFormat="1" ht="12">
      <c r="R220" s="309"/>
      <c r="S220" s="309"/>
      <c r="T220" s="309"/>
      <c r="U220" s="309"/>
      <c r="V220" s="309"/>
      <c r="W220" s="309"/>
      <c r="X220" s="309"/>
      <c r="Y220" s="309"/>
      <c r="Z220" s="309"/>
      <c r="AA220" s="309"/>
      <c r="AB220" s="309"/>
      <c r="AC220" s="309"/>
      <c r="AD220" s="309"/>
    </row>
    <row r="221" spans="18:30" s="311" customFormat="1" ht="12">
      <c r="R221" s="309"/>
      <c r="S221" s="309"/>
      <c r="T221" s="309"/>
      <c r="U221" s="309"/>
      <c r="V221" s="309"/>
      <c r="W221" s="309"/>
      <c r="X221" s="309"/>
      <c r="Y221" s="309"/>
      <c r="Z221" s="309"/>
      <c r="AA221" s="309"/>
      <c r="AB221" s="309"/>
      <c r="AC221" s="309"/>
      <c r="AD221" s="309"/>
    </row>
    <row r="222" spans="18:30" s="311" customFormat="1" ht="12">
      <c r="R222" s="309"/>
      <c r="S222" s="309"/>
      <c r="T222" s="309"/>
      <c r="U222" s="309"/>
      <c r="V222" s="309"/>
      <c r="W222" s="309"/>
      <c r="X222" s="309"/>
      <c r="Y222" s="309"/>
      <c r="Z222" s="309"/>
      <c r="AA222" s="309"/>
      <c r="AB222" s="309"/>
      <c r="AC222" s="309"/>
      <c r="AD222" s="309"/>
    </row>
    <row r="223" spans="18:30" s="311" customFormat="1" ht="12">
      <c r="R223" s="309"/>
      <c r="S223" s="309"/>
      <c r="T223" s="309"/>
      <c r="U223" s="309"/>
      <c r="V223" s="309"/>
      <c r="W223" s="309"/>
      <c r="X223" s="309"/>
      <c r="Y223" s="309"/>
      <c r="Z223" s="309"/>
      <c r="AA223" s="309"/>
      <c r="AB223" s="309"/>
      <c r="AC223" s="309"/>
      <c r="AD223" s="309"/>
    </row>
    <row r="224" spans="18:30" s="311" customFormat="1" ht="12">
      <c r="R224" s="309"/>
      <c r="S224" s="309"/>
      <c r="T224" s="309"/>
      <c r="U224" s="309"/>
      <c r="V224" s="309"/>
      <c r="W224" s="309"/>
      <c r="X224" s="309"/>
      <c r="Y224" s="309"/>
      <c r="Z224" s="309"/>
      <c r="AA224" s="309"/>
      <c r="AB224" s="309"/>
      <c r="AC224" s="309"/>
      <c r="AD224" s="309"/>
    </row>
    <row r="225" spans="18:30" s="311" customFormat="1" ht="12">
      <c r="R225" s="309"/>
      <c r="S225" s="309"/>
      <c r="T225" s="309"/>
      <c r="U225" s="309"/>
      <c r="V225" s="309"/>
      <c r="W225" s="309"/>
      <c r="X225" s="309"/>
      <c r="Y225" s="309"/>
      <c r="Z225" s="309"/>
      <c r="AA225" s="309"/>
      <c r="AB225" s="309"/>
      <c r="AC225" s="309"/>
      <c r="AD225" s="309"/>
    </row>
    <row r="226" spans="18:30" s="311" customFormat="1" ht="12">
      <c r="R226" s="309"/>
      <c r="S226" s="309"/>
      <c r="T226" s="309"/>
      <c r="U226" s="309"/>
      <c r="V226" s="309"/>
      <c r="W226" s="309"/>
      <c r="X226" s="309"/>
      <c r="Y226" s="309"/>
      <c r="Z226" s="309"/>
      <c r="AA226" s="309"/>
      <c r="AB226" s="309"/>
      <c r="AC226" s="309"/>
      <c r="AD226" s="309"/>
    </row>
    <row r="227" spans="18:30" s="311" customFormat="1" ht="12">
      <c r="R227" s="309"/>
      <c r="S227" s="309"/>
      <c r="T227" s="309"/>
      <c r="U227" s="309"/>
      <c r="V227" s="309"/>
      <c r="W227" s="309"/>
      <c r="X227" s="309"/>
      <c r="Y227" s="309"/>
      <c r="Z227" s="309"/>
      <c r="AA227" s="309"/>
      <c r="AB227" s="309"/>
      <c r="AC227" s="309"/>
      <c r="AD227" s="309"/>
    </row>
    <row r="228" spans="18:30" s="311" customFormat="1" ht="12">
      <c r="R228" s="309"/>
      <c r="S228" s="309"/>
      <c r="T228" s="309"/>
      <c r="U228" s="309"/>
      <c r="V228" s="309"/>
      <c r="W228" s="309"/>
      <c r="X228" s="309"/>
      <c r="Y228" s="309"/>
      <c r="Z228" s="309"/>
      <c r="AA228" s="309"/>
      <c r="AB228" s="309"/>
      <c r="AC228" s="309"/>
      <c r="AD228" s="309"/>
    </row>
    <row r="229" spans="18:30" s="311" customFormat="1" ht="12">
      <c r="R229" s="309"/>
      <c r="S229" s="309"/>
      <c r="T229" s="309"/>
      <c r="U229" s="309"/>
      <c r="V229" s="309"/>
      <c r="W229" s="309"/>
      <c r="X229" s="309"/>
      <c r="Y229" s="309"/>
      <c r="Z229" s="309"/>
      <c r="AA229" s="309"/>
      <c r="AB229" s="309"/>
      <c r="AC229" s="309"/>
      <c r="AD229" s="309"/>
    </row>
    <row r="230" spans="18:30" s="311" customFormat="1" ht="12">
      <c r="R230" s="309"/>
      <c r="S230" s="309"/>
      <c r="T230" s="309"/>
      <c r="U230" s="309"/>
      <c r="V230" s="309"/>
      <c r="W230" s="309"/>
      <c r="X230" s="309"/>
      <c r="Y230" s="309"/>
      <c r="Z230" s="309"/>
      <c r="AA230" s="309"/>
      <c r="AB230" s="309"/>
      <c r="AC230" s="309"/>
      <c r="AD230" s="309"/>
    </row>
    <row r="231" spans="18:30" s="311" customFormat="1" ht="12">
      <c r="R231" s="309"/>
      <c r="S231" s="309"/>
      <c r="T231" s="309"/>
      <c r="U231" s="309"/>
      <c r="V231" s="309"/>
      <c r="W231" s="309"/>
      <c r="X231" s="309"/>
      <c r="Y231" s="309"/>
      <c r="Z231" s="309"/>
      <c r="AA231" s="309"/>
      <c r="AB231" s="309"/>
      <c r="AC231" s="309"/>
      <c r="AD231" s="309"/>
    </row>
    <row r="232" spans="18:30" s="311" customFormat="1" ht="12">
      <c r="R232" s="309"/>
      <c r="S232" s="309"/>
      <c r="T232" s="309"/>
      <c r="U232" s="309"/>
      <c r="V232" s="309"/>
      <c r="W232" s="309"/>
      <c r="X232" s="309"/>
      <c r="Y232" s="309"/>
      <c r="Z232" s="309"/>
      <c r="AA232" s="309"/>
      <c r="AB232" s="309"/>
      <c r="AC232" s="309"/>
      <c r="AD232" s="309"/>
    </row>
    <row r="233" spans="18:30" s="311" customFormat="1" ht="12">
      <c r="R233" s="309"/>
      <c r="S233" s="309"/>
      <c r="T233" s="309"/>
      <c r="U233" s="309"/>
      <c r="V233" s="309"/>
      <c r="W233" s="309"/>
      <c r="X233" s="309"/>
      <c r="Y233" s="309"/>
      <c r="Z233" s="309"/>
      <c r="AA233" s="309"/>
      <c r="AB233" s="309"/>
      <c r="AC233" s="309"/>
      <c r="AD233" s="309"/>
    </row>
    <row r="234" spans="18:30" s="311" customFormat="1" ht="12">
      <c r="R234" s="309"/>
      <c r="S234" s="309"/>
      <c r="T234" s="309"/>
      <c r="U234" s="309"/>
      <c r="V234" s="309"/>
      <c r="W234" s="309"/>
      <c r="X234" s="309"/>
      <c r="Y234" s="309"/>
      <c r="Z234" s="309"/>
      <c r="AA234" s="309"/>
      <c r="AB234" s="309"/>
      <c r="AC234" s="309"/>
      <c r="AD234" s="309"/>
    </row>
    <row r="235" spans="18:30" s="311" customFormat="1" ht="12">
      <c r="R235" s="309"/>
      <c r="S235" s="309"/>
      <c r="T235" s="309"/>
      <c r="U235" s="309"/>
      <c r="V235" s="309"/>
      <c r="W235" s="309"/>
      <c r="X235" s="309"/>
      <c r="Y235" s="309"/>
      <c r="Z235" s="309"/>
      <c r="AA235" s="309"/>
      <c r="AB235" s="309"/>
      <c r="AC235" s="309"/>
      <c r="AD235" s="309"/>
    </row>
    <row r="236" spans="18:30" s="311" customFormat="1" ht="12">
      <c r="R236" s="309"/>
      <c r="S236" s="309"/>
      <c r="T236" s="309"/>
      <c r="U236" s="309"/>
      <c r="V236" s="309"/>
      <c r="W236" s="309"/>
      <c r="X236" s="309"/>
      <c r="Y236" s="309"/>
      <c r="Z236" s="309"/>
      <c r="AA236" s="309"/>
      <c r="AB236" s="309"/>
      <c r="AC236" s="309"/>
      <c r="AD236" s="309"/>
    </row>
    <row r="237" spans="18:30" s="311" customFormat="1" ht="12">
      <c r="R237" s="309"/>
      <c r="S237" s="309"/>
      <c r="T237" s="309"/>
      <c r="U237" s="309"/>
      <c r="V237" s="309"/>
      <c r="W237" s="309"/>
      <c r="X237" s="309"/>
      <c r="Y237" s="309"/>
      <c r="Z237" s="309"/>
      <c r="AA237" s="309"/>
      <c r="AB237" s="309"/>
      <c r="AC237" s="309"/>
      <c r="AD237" s="309"/>
    </row>
    <row r="238" spans="18:30" s="311" customFormat="1" ht="12">
      <c r="R238" s="309"/>
      <c r="S238" s="309"/>
      <c r="T238" s="309"/>
      <c r="U238" s="309"/>
      <c r="V238" s="309"/>
      <c r="W238" s="309"/>
      <c r="X238" s="309"/>
      <c r="Y238" s="309"/>
      <c r="Z238" s="309"/>
      <c r="AA238" s="309"/>
      <c r="AB238" s="309"/>
      <c r="AC238" s="309"/>
      <c r="AD238" s="309"/>
    </row>
    <row r="239" spans="18:30" s="311" customFormat="1" ht="12">
      <c r="R239" s="309"/>
      <c r="S239" s="309"/>
      <c r="T239" s="309"/>
      <c r="U239" s="309"/>
      <c r="V239" s="309"/>
      <c r="W239" s="309"/>
      <c r="X239" s="309"/>
      <c r="Y239" s="309"/>
      <c r="Z239" s="309"/>
      <c r="AA239" s="309"/>
      <c r="AB239" s="309"/>
      <c r="AC239" s="309"/>
      <c r="AD239" s="309"/>
    </row>
    <row r="240" spans="18:30" s="311" customFormat="1" ht="12">
      <c r="R240" s="309"/>
      <c r="S240" s="309"/>
      <c r="T240" s="309"/>
      <c r="U240" s="309"/>
      <c r="V240" s="309"/>
      <c r="W240" s="309"/>
      <c r="X240" s="309"/>
      <c r="Y240" s="309"/>
      <c r="Z240" s="309"/>
      <c r="AA240" s="309"/>
      <c r="AB240" s="309"/>
      <c r="AC240" s="309"/>
      <c r="AD240" s="309"/>
    </row>
    <row r="241" spans="18:30" s="311" customFormat="1" ht="12">
      <c r="R241" s="309"/>
      <c r="S241" s="309"/>
      <c r="T241" s="309"/>
      <c r="U241" s="309"/>
      <c r="V241" s="309"/>
      <c r="W241" s="309"/>
      <c r="X241" s="309"/>
      <c r="Y241" s="309"/>
      <c r="Z241" s="309"/>
      <c r="AA241" s="309"/>
      <c r="AB241" s="309"/>
      <c r="AC241" s="309"/>
      <c r="AD241" s="309"/>
    </row>
    <row r="242" spans="18:30" s="311" customFormat="1" ht="12">
      <c r="R242" s="309"/>
      <c r="S242" s="309"/>
      <c r="T242" s="309"/>
      <c r="U242" s="309"/>
      <c r="V242" s="309"/>
      <c r="W242" s="309"/>
      <c r="X242" s="309"/>
      <c r="Y242" s="309"/>
      <c r="Z242" s="309"/>
      <c r="AA242" s="309"/>
      <c r="AB242" s="309"/>
      <c r="AC242" s="309"/>
      <c r="AD242" s="309"/>
    </row>
    <row r="243" spans="18:30" s="311" customFormat="1" ht="12">
      <c r="R243" s="309"/>
      <c r="S243" s="309"/>
      <c r="T243" s="309"/>
      <c r="U243" s="309"/>
      <c r="V243" s="309"/>
      <c r="W243" s="309"/>
      <c r="X243" s="309"/>
      <c r="Y243" s="309"/>
      <c r="Z243" s="309"/>
      <c r="AA243" s="309"/>
      <c r="AB243" s="309"/>
      <c r="AC243" s="309"/>
      <c r="AD243" s="309"/>
    </row>
    <row r="244" spans="18:30" s="311" customFormat="1" ht="12">
      <c r="R244" s="309"/>
      <c r="S244" s="309"/>
      <c r="T244" s="309"/>
      <c r="U244" s="309"/>
      <c r="V244" s="309"/>
      <c r="W244" s="309"/>
      <c r="X244" s="309"/>
      <c r="Y244" s="309"/>
      <c r="Z244" s="309"/>
      <c r="AA244" s="309"/>
      <c r="AB244" s="309"/>
      <c r="AC244" s="309"/>
      <c r="AD244" s="309"/>
    </row>
    <row r="245" spans="18:30" s="311" customFormat="1" ht="12">
      <c r="R245" s="309"/>
      <c r="S245" s="309"/>
      <c r="T245" s="309"/>
      <c r="U245" s="309"/>
      <c r="V245" s="309"/>
      <c r="W245" s="309"/>
      <c r="X245" s="309"/>
      <c r="Y245" s="309"/>
      <c r="Z245" s="309"/>
      <c r="AA245" s="309"/>
      <c r="AB245" s="309"/>
      <c r="AC245" s="309"/>
      <c r="AD245" s="309"/>
    </row>
    <row r="246" spans="18:30" s="311" customFormat="1" ht="12">
      <c r="R246" s="309"/>
      <c r="S246" s="309"/>
      <c r="T246" s="309"/>
      <c r="U246" s="309"/>
      <c r="V246" s="309"/>
      <c r="W246" s="309"/>
      <c r="X246" s="309"/>
      <c r="Y246" s="309"/>
      <c r="Z246" s="309"/>
      <c r="AA246" s="309"/>
      <c r="AB246" s="309"/>
      <c r="AC246" s="309"/>
      <c r="AD246" s="309"/>
    </row>
    <row r="247" spans="18:30" s="311" customFormat="1" ht="12">
      <c r="R247" s="309"/>
      <c r="S247" s="309"/>
      <c r="T247" s="309"/>
      <c r="U247" s="309"/>
      <c r="V247" s="309"/>
      <c r="W247" s="309"/>
      <c r="X247" s="309"/>
      <c r="Y247" s="309"/>
      <c r="Z247" s="309"/>
      <c r="AA247" s="309"/>
      <c r="AB247" s="309"/>
      <c r="AC247" s="309"/>
      <c r="AD247" s="309"/>
    </row>
    <row r="248" spans="18:30" s="311" customFormat="1" ht="12">
      <c r="R248" s="309"/>
      <c r="S248" s="309"/>
      <c r="T248" s="309"/>
      <c r="U248" s="309"/>
      <c r="V248" s="309"/>
      <c r="W248" s="309"/>
      <c r="X248" s="309"/>
      <c r="Y248" s="309"/>
      <c r="Z248" s="309"/>
      <c r="AA248" s="309"/>
      <c r="AB248" s="309"/>
      <c r="AC248" s="309"/>
      <c r="AD248" s="309"/>
    </row>
    <row r="249" spans="18:30" s="311" customFormat="1" ht="12">
      <c r="R249" s="309"/>
      <c r="S249" s="309"/>
      <c r="T249" s="309"/>
      <c r="U249" s="309"/>
      <c r="V249" s="309"/>
      <c r="W249" s="309"/>
      <c r="X249" s="309"/>
      <c r="Y249" s="309"/>
      <c r="Z249" s="309"/>
      <c r="AA249" s="309"/>
      <c r="AB249" s="309"/>
      <c r="AC249" s="309"/>
      <c r="AD249" s="309"/>
    </row>
    <row r="250" spans="18:30" s="311" customFormat="1" ht="12">
      <c r="R250" s="309"/>
      <c r="S250" s="309"/>
      <c r="T250" s="309"/>
      <c r="U250" s="309"/>
      <c r="V250" s="309"/>
      <c r="W250" s="309"/>
      <c r="X250" s="309"/>
      <c r="Y250" s="309"/>
      <c r="Z250" s="309"/>
      <c r="AA250" s="309"/>
      <c r="AB250" s="309"/>
      <c r="AC250" s="309"/>
      <c r="AD250" s="309"/>
    </row>
    <row r="251" spans="18:30" s="311" customFormat="1" ht="12">
      <c r="R251" s="309"/>
      <c r="S251" s="309"/>
      <c r="T251" s="309"/>
      <c r="U251" s="309"/>
      <c r="V251" s="309"/>
      <c r="W251" s="309"/>
      <c r="X251" s="309"/>
      <c r="Y251" s="309"/>
      <c r="Z251" s="309"/>
      <c r="AA251" s="309"/>
      <c r="AB251" s="309"/>
      <c r="AC251" s="309"/>
      <c r="AD251" s="309"/>
    </row>
    <row r="252" spans="18:30" s="311" customFormat="1" ht="12">
      <c r="R252" s="309"/>
      <c r="S252" s="309"/>
      <c r="T252" s="309"/>
      <c r="U252" s="309"/>
      <c r="V252" s="309"/>
      <c r="W252" s="309"/>
      <c r="X252" s="309"/>
      <c r="Y252" s="309"/>
      <c r="Z252" s="309"/>
      <c r="AA252" s="309"/>
      <c r="AB252" s="309"/>
      <c r="AC252" s="309"/>
      <c r="AD252" s="309"/>
    </row>
    <row r="253" spans="18:30" s="311" customFormat="1" ht="12">
      <c r="R253" s="309"/>
      <c r="S253" s="309"/>
      <c r="T253" s="309"/>
      <c r="U253" s="309"/>
      <c r="V253" s="309"/>
      <c r="W253" s="309"/>
      <c r="X253" s="309"/>
      <c r="Y253" s="309"/>
      <c r="Z253" s="309"/>
      <c r="AA253" s="309"/>
      <c r="AB253" s="309"/>
      <c r="AC253" s="309"/>
      <c r="AD253" s="309"/>
    </row>
    <row r="254" spans="18:30" s="311" customFormat="1" ht="12">
      <c r="R254" s="309"/>
      <c r="S254" s="309"/>
      <c r="T254" s="309"/>
      <c r="U254" s="309"/>
      <c r="V254" s="309"/>
      <c r="W254" s="309"/>
      <c r="X254" s="309"/>
      <c r="Y254" s="309"/>
      <c r="Z254" s="309"/>
      <c r="AA254" s="309"/>
      <c r="AB254" s="309"/>
      <c r="AC254" s="309"/>
      <c r="AD254" s="309"/>
    </row>
    <row r="255" spans="18:30" s="311" customFormat="1" ht="12">
      <c r="R255" s="309"/>
      <c r="S255" s="309"/>
      <c r="T255" s="309"/>
      <c r="U255" s="309"/>
      <c r="V255" s="309"/>
      <c r="W255" s="309"/>
      <c r="X255" s="309"/>
      <c r="Y255" s="309"/>
      <c r="Z255" s="309"/>
      <c r="AA255" s="309"/>
      <c r="AB255" s="309"/>
      <c r="AC255" s="309"/>
      <c r="AD255" s="309"/>
    </row>
    <row r="256" spans="18:30" s="311" customFormat="1" ht="12">
      <c r="R256" s="309"/>
      <c r="S256" s="309"/>
      <c r="T256" s="309"/>
      <c r="U256" s="309"/>
      <c r="V256" s="309"/>
      <c r="W256" s="309"/>
      <c r="X256" s="309"/>
      <c r="Y256" s="309"/>
      <c r="Z256" s="309"/>
      <c r="AA256" s="309"/>
      <c r="AB256" s="309"/>
      <c r="AC256" s="309"/>
      <c r="AD256" s="309"/>
    </row>
    <row r="257" spans="18:30" s="311" customFormat="1" ht="12">
      <c r="R257" s="309"/>
      <c r="S257" s="309"/>
      <c r="T257" s="309"/>
      <c r="U257" s="309"/>
      <c r="V257" s="309"/>
      <c r="W257" s="309"/>
      <c r="X257" s="309"/>
      <c r="Y257" s="309"/>
      <c r="Z257" s="309"/>
      <c r="AA257" s="309"/>
      <c r="AB257" s="309"/>
      <c r="AC257" s="309"/>
      <c r="AD257" s="309"/>
    </row>
    <row r="258" spans="18:30" s="311" customFormat="1" ht="12">
      <c r="R258" s="309"/>
      <c r="S258" s="309"/>
      <c r="T258" s="309"/>
      <c r="U258" s="309"/>
      <c r="V258" s="309"/>
      <c r="W258" s="309"/>
      <c r="X258" s="309"/>
      <c r="Y258" s="309"/>
      <c r="Z258" s="309"/>
      <c r="AA258" s="309"/>
      <c r="AB258" s="309"/>
      <c r="AC258" s="309"/>
      <c r="AD258" s="309"/>
    </row>
    <row r="259" spans="18:30" s="311" customFormat="1" ht="12">
      <c r="R259" s="309"/>
      <c r="S259" s="309"/>
      <c r="T259" s="309"/>
      <c r="U259" s="309"/>
      <c r="V259" s="309"/>
      <c r="W259" s="309"/>
      <c r="X259" s="309"/>
      <c r="Y259" s="309"/>
      <c r="Z259" s="309"/>
      <c r="AA259" s="309"/>
      <c r="AB259" s="309"/>
      <c r="AC259" s="309"/>
      <c r="AD259" s="309"/>
    </row>
    <row r="260" spans="18:30" s="311" customFormat="1" ht="12">
      <c r="R260" s="309"/>
      <c r="S260" s="309"/>
      <c r="T260" s="309"/>
      <c r="U260" s="309"/>
      <c r="V260" s="309"/>
      <c r="W260" s="309"/>
      <c r="X260" s="309"/>
      <c r="Y260" s="309"/>
      <c r="Z260" s="309"/>
      <c r="AA260" s="309"/>
      <c r="AB260" s="309"/>
      <c r="AC260" s="309"/>
      <c r="AD260" s="309"/>
    </row>
    <row r="261" spans="18:30" s="311" customFormat="1" ht="12">
      <c r="R261" s="309"/>
      <c r="S261" s="309"/>
      <c r="T261" s="309"/>
      <c r="U261" s="309"/>
      <c r="V261" s="309"/>
      <c r="W261" s="309"/>
      <c r="X261" s="309"/>
      <c r="Y261" s="309"/>
      <c r="Z261" s="309"/>
      <c r="AA261" s="309"/>
      <c r="AB261" s="309"/>
      <c r="AC261" s="309"/>
      <c r="AD261" s="309"/>
    </row>
    <row r="262" spans="18:30" s="311" customFormat="1" ht="12">
      <c r="R262" s="309"/>
      <c r="S262" s="309"/>
      <c r="T262" s="309"/>
      <c r="U262" s="309"/>
      <c r="V262" s="309"/>
      <c r="W262" s="309"/>
      <c r="X262" s="309"/>
      <c r="Y262" s="309"/>
      <c r="Z262" s="309"/>
      <c r="AA262" s="309"/>
      <c r="AB262" s="309"/>
      <c r="AC262" s="309"/>
      <c r="AD262" s="309"/>
    </row>
    <row r="263" spans="18:30" s="311" customFormat="1" ht="12">
      <c r="R263" s="309"/>
      <c r="S263" s="309"/>
      <c r="T263" s="309"/>
      <c r="U263" s="309"/>
      <c r="V263" s="309"/>
      <c r="W263" s="309"/>
      <c r="X263" s="309"/>
      <c r="Y263" s="309"/>
      <c r="Z263" s="309"/>
      <c r="AA263" s="309"/>
      <c r="AB263" s="309"/>
      <c r="AC263" s="309"/>
      <c r="AD263" s="309"/>
    </row>
    <row r="264" spans="18:30" s="311" customFormat="1" ht="12">
      <c r="R264" s="309"/>
      <c r="S264" s="309"/>
      <c r="T264" s="309"/>
      <c r="U264" s="309"/>
      <c r="V264" s="309"/>
      <c r="W264" s="309"/>
      <c r="X264" s="309"/>
      <c r="Y264" s="309"/>
      <c r="Z264" s="309"/>
      <c r="AA264" s="309"/>
      <c r="AB264" s="309"/>
      <c r="AC264" s="309"/>
      <c r="AD264" s="309"/>
    </row>
    <row r="265" spans="18:30" s="311" customFormat="1" ht="12">
      <c r="R265" s="309"/>
      <c r="S265" s="309"/>
      <c r="T265" s="309"/>
      <c r="U265" s="309"/>
      <c r="V265" s="309"/>
      <c r="W265" s="309"/>
      <c r="X265" s="309"/>
      <c r="Y265" s="309"/>
      <c r="Z265" s="309"/>
      <c r="AA265" s="309"/>
      <c r="AB265" s="309"/>
      <c r="AC265" s="309"/>
      <c r="AD265" s="309"/>
    </row>
    <row r="266" spans="18:30" s="311" customFormat="1" ht="12">
      <c r="R266" s="309"/>
      <c r="S266" s="309"/>
      <c r="T266" s="309"/>
      <c r="U266" s="309"/>
      <c r="V266" s="309"/>
      <c r="W266" s="309"/>
      <c r="X266" s="309"/>
      <c r="Y266" s="309"/>
      <c r="Z266" s="309"/>
      <c r="AA266" s="309"/>
      <c r="AB266" s="309"/>
      <c r="AC266" s="309"/>
      <c r="AD266" s="309"/>
    </row>
    <row r="267" spans="18:30" s="311" customFormat="1" ht="12">
      <c r="R267" s="309"/>
      <c r="S267" s="309"/>
      <c r="T267" s="309"/>
      <c r="U267" s="309"/>
      <c r="V267" s="309"/>
      <c r="W267" s="309"/>
      <c r="X267" s="309"/>
      <c r="Y267" s="309"/>
      <c r="Z267" s="309"/>
      <c r="AA267" s="309"/>
      <c r="AB267" s="309"/>
      <c r="AC267" s="309"/>
      <c r="AD267" s="309"/>
    </row>
    <row r="268" spans="18:30" s="311" customFormat="1" ht="12">
      <c r="R268" s="309"/>
      <c r="S268" s="309"/>
      <c r="T268" s="309"/>
      <c r="U268" s="309"/>
      <c r="V268" s="309"/>
      <c r="W268" s="309"/>
      <c r="X268" s="309"/>
      <c r="Y268" s="309"/>
      <c r="Z268" s="309"/>
      <c r="AA268" s="309"/>
      <c r="AB268" s="309"/>
      <c r="AC268" s="309"/>
      <c r="AD268" s="309"/>
    </row>
    <row r="269" spans="18:30" s="311" customFormat="1" ht="12">
      <c r="R269" s="309"/>
      <c r="S269" s="309"/>
      <c r="T269" s="309"/>
      <c r="U269" s="309"/>
      <c r="V269" s="309"/>
      <c r="W269" s="309"/>
      <c r="X269" s="309"/>
      <c r="Y269" s="309"/>
      <c r="Z269" s="309"/>
      <c r="AA269" s="309"/>
      <c r="AB269" s="309"/>
      <c r="AC269" s="309"/>
      <c r="AD269" s="309"/>
    </row>
    <row r="270" spans="18:30" s="311" customFormat="1" ht="12">
      <c r="R270" s="309"/>
      <c r="S270" s="309"/>
      <c r="T270" s="309"/>
      <c r="U270" s="309"/>
      <c r="V270" s="309"/>
      <c r="W270" s="309"/>
      <c r="X270" s="309"/>
      <c r="Y270" s="309"/>
      <c r="Z270" s="309"/>
      <c r="AA270" s="309"/>
      <c r="AB270" s="309"/>
      <c r="AC270" s="309"/>
      <c r="AD270" s="309"/>
    </row>
    <row r="271" spans="18:30" s="311" customFormat="1" ht="12">
      <c r="R271" s="309"/>
      <c r="S271" s="309"/>
      <c r="T271" s="309"/>
      <c r="U271" s="309"/>
      <c r="V271" s="309"/>
      <c r="W271" s="309"/>
      <c r="X271" s="309"/>
      <c r="Y271" s="309"/>
      <c r="Z271" s="309"/>
      <c r="AA271" s="309"/>
      <c r="AB271" s="309"/>
      <c r="AC271" s="309"/>
      <c r="AD271" s="309"/>
    </row>
    <row r="272" spans="18:30" s="311" customFormat="1" ht="12">
      <c r="R272" s="309"/>
      <c r="S272" s="309"/>
      <c r="T272" s="309"/>
      <c r="U272" s="309"/>
      <c r="V272" s="309"/>
      <c r="W272" s="309"/>
      <c r="X272" s="309"/>
      <c r="Y272" s="309"/>
      <c r="Z272" s="309"/>
      <c r="AA272" s="309"/>
      <c r="AB272" s="309"/>
      <c r="AC272" s="309"/>
      <c r="AD272" s="309"/>
    </row>
    <row r="273" spans="18:30" s="311" customFormat="1" ht="12">
      <c r="R273" s="309"/>
      <c r="S273" s="309"/>
      <c r="T273" s="309"/>
      <c r="U273" s="309"/>
      <c r="V273" s="309"/>
      <c r="W273" s="309"/>
      <c r="X273" s="309"/>
      <c r="Y273" s="309"/>
      <c r="Z273" s="309"/>
      <c r="AA273" s="309"/>
      <c r="AB273" s="309"/>
      <c r="AC273" s="309"/>
      <c r="AD273" s="309"/>
    </row>
    <row r="274" spans="18:30" s="311" customFormat="1" ht="12">
      <c r="R274" s="309"/>
      <c r="S274" s="309"/>
      <c r="T274" s="309"/>
      <c r="U274" s="309"/>
      <c r="V274" s="309"/>
      <c r="W274" s="309"/>
      <c r="X274" s="309"/>
      <c r="Y274" s="309"/>
      <c r="Z274" s="309"/>
      <c r="AA274" s="309"/>
      <c r="AB274" s="309"/>
      <c r="AC274" s="309"/>
      <c r="AD274" s="309"/>
    </row>
    <row r="275" spans="18:30" s="311" customFormat="1" ht="12">
      <c r="R275" s="309"/>
      <c r="S275" s="309"/>
      <c r="T275" s="309"/>
      <c r="U275" s="309"/>
      <c r="V275" s="309"/>
      <c r="W275" s="309"/>
      <c r="X275" s="309"/>
      <c r="Y275" s="309"/>
      <c r="Z275" s="309"/>
      <c r="AA275" s="309"/>
      <c r="AB275" s="309"/>
      <c r="AC275" s="309"/>
      <c r="AD275" s="309"/>
    </row>
    <row r="276" spans="18:30" s="311" customFormat="1" ht="12">
      <c r="R276" s="309"/>
      <c r="S276" s="309"/>
      <c r="T276" s="309"/>
      <c r="U276" s="309"/>
      <c r="V276" s="309"/>
      <c r="W276" s="309"/>
      <c r="X276" s="309"/>
      <c r="Y276" s="309"/>
      <c r="Z276" s="309"/>
      <c r="AA276" s="309"/>
      <c r="AB276" s="309"/>
      <c r="AC276" s="309"/>
      <c r="AD276" s="309"/>
    </row>
    <row r="277" spans="18:30" s="311" customFormat="1" ht="12">
      <c r="R277" s="309"/>
      <c r="S277" s="309"/>
      <c r="T277" s="309"/>
      <c r="U277" s="309"/>
      <c r="V277" s="309"/>
      <c r="W277" s="309"/>
      <c r="X277" s="309"/>
      <c r="Y277" s="309"/>
      <c r="Z277" s="309"/>
      <c r="AA277" s="309"/>
      <c r="AB277" s="309"/>
      <c r="AC277" s="309"/>
      <c r="AD277" s="309"/>
    </row>
    <row r="278" spans="18:30" s="311" customFormat="1" ht="12">
      <c r="R278" s="309"/>
      <c r="S278" s="309"/>
      <c r="T278" s="309"/>
      <c r="U278" s="309"/>
      <c r="V278" s="309"/>
      <c r="W278" s="309"/>
      <c r="X278" s="309"/>
      <c r="Y278" s="309"/>
      <c r="Z278" s="309"/>
      <c r="AA278" s="309"/>
      <c r="AB278" s="309"/>
      <c r="AC278" s="309"/>
      <c r="AD278" s="309"/>
    </row>
    <row r="279" spans="18:30" s="311" customFormat="1" ht="12">
      <c r="R279" s="309"/>
      <c r="S279" s="309"/>
      <c r="T279" s="309"/>
      <c r="U279" s="309"/>
      <c r="V279" s="309"/>
      <c r="W279" s="309"/>
      <c r="X279" s="309"/>
      <c r="Y279" s="309"/>
      <c r="Z279" s="309"/>
      <c r="AA279" s="309"/>
      <c r="AB279" s="309"/>
      <c r="AC279" s="309"/>
      <c r="AD279" s="309"/>
    </row>
    <row r="280" spans="18:30" s="311" customFormat="1" ht="12">
      <c r="R280" s="309"/>
      <c r="S280" s="309"/>
      <c r="T280" s="309"/>
      <c r="U280" s="309"/>
      <c r="V280" s="309"/>
      <c r="W280" s="309"/>
      <c r="X280" s="309"/>
      <c r="Y280" s="309"/>
      <c r="Z280" s="309"/>
      <c r="AA280" s="309"/>
      <c r="AB280" s="309"/>
      <c r="AC280" s="309"/>
      <c r="AD280" s="309"/>
    </row>
    <row r="281" spans="18:30" s="311" customFormat="1" ht="12">
      <c r="R281" s="309"/>
      <c r="S281" s="309"/>
      <c r="T281" s="309"/>
      <c r="U281" s="309"/>
      <c r="V281" s="309"/>
      <c r="W281" s="309"/>
      <c r="X281" s="309"/>
      <c r="Y281" s="309"/>
      <c r="Z281" s="309"/>
      <c r="AA281" s="309"/>
      <c r="AB281" s="309"/>
      <c r="AC281" s="309"/>
      <c r="AD281" s="309"/>
    </row>
    <row r="282" spans="18:30" s="311" customFormat="1" ht="12">
      <c r="R282" s="309"/>
      <c r="S282" s="309"/>
      <c r="T282" s="309"/>
      <c r="U282" s="309"/>
      <c r="V282" s="309"/>
      <c r="W282" s="309"/>
      <c r="X282" s="309"/>
      <c r="Y282" s="309"/>
      <c r="Z282" s="309"/>
      <c r="AA282" s="309"/>
      <c r="AB282" s="309"/>
      <c r="AC282" s="309"/>
      <c r="AD282" s="309"/>
    </row>
    <row r="283" spans="18:30" s="311" customFormat="1" ht="12">
      <c r="R283" s="309"/>
      <c r="S283" s="309"/>
      <c r="T283" s="309"/>
      <c r="U283" s="309"/>
      <c r="V283" s="309"/>
      <c r="W283" s="309"/>
      <c r="X283" s="309"/>
      <c r="Y283" s="309"/>
      <c r="Z283" s="309"/>
      <c r="AA283" s="309"/>
      <c r="AB283" s="309"/>
      <c r="AC283" s="309"/>
      <c r="AD283" s="309"/>
    </row>
    <row r="284" spans="18:30" s="311" customFormat="1" ht="12">
      <c r="R284" s="309"/>
      <c r="S284" s="309"/>
      <c r="T284" s="309"/>
      <c r="U284" s="309"/>
      <c r="V284" s="309"/>
      <c r="W284" s="309"/>
      <c r="X284" s="309"/>
      <c r="Y284" s="309"/>
      <c r="Z284" s="309"/>
      <c r="AA284" s="309"/>
      <c r="AB284" s="309"/>
      <c r="AC284" s="309"/>
      <c r="AD284" s="309"/>
    </row>
    <row r="285" spans="18:30" s="311" customFormat="1" ht="12">
      <c r="R285" s="309"/>
      <c r="S285" s="309"/>
      <c r="T285" s="309"/>
      <c r="U285" s="309"/>
      <c r="V285" s="309"/>
      <c r="W285" s="309"/>
      <c r="X285" s="309"/>
      <c r="Y285" s="309"/>
      <c r="Z285" s="309"/>
      <c r="AA285" s="309"/>
      <c r="AB285" s="309"/>
      <c r="AC285" s="309"/>
      <c r="AD285" s="309"/>
    </row>
    <row r="286" spans="18:30" s="311" customFormat="1" ht="12">
      <c r="R286" s="309"/>
      <c r="S286" s="309"/>
      <c r="T286" s="309"/>
      <c r="U286" s="309"/>
      <c r="V286" s="309"/>
      <c r="W286" s="309"/>
      <c r="X286" s="309"/>
      <c r="Y286" s="309"/>
      <c r="Z286" s="309"/>
      <c r="AA286" s="309"/>
      <c r="AB286" s="309"/>
      <c r="AC286" s="309"/>
      <c r="AD286" s="309"/>
    </row>
    <row r="287" spans="18:30" s="311" customFormat="1" ht="12">
      <c r="R287" s="309"/>
      <c r="S287" s="309"/>
      <c r="T287" s="309"/>
      <c r="U287" s="309"/>
      <c r="V287" s="309"/>
      <c r="W287" s="309"/>
      <c r="X287" s="309"/>
      <c r="Y287" s="309"/>
      <c r="Z287" s="309"/>
      <c r="AA287" s="309"/>
      <c r="AB287" s="309"/>
      <c r="AC287" s="309"/>
      <c r="AD287" s="309"/>
    </row>
    <row r="288" spans="18:30" s="311" customFormat="1" ht="12">
      <c r="R288" s="309"/>
      <c r="S288" s="309"/>
      <c r="T288" s="309"/>
      <c r="U288" s="309"/>
      <c r="V288" s="309"/>
      <c r="W288" s="309"/>
      <c r="X288" s="309"/>
      <c r="Y288" s="309"/>
      <c r="Z288" s="309"/>
      <c r="AA288" s="309"/>
      <c r="AB288" s="309"/>
      <c r="AC288" s="309"/>
      <c r="AD288" s="309"/>
    </row>
    <row r="289" spans="18:30" s="311" customFormat="1" ht="12">
      <c r="R289" s="309"/>
      <c r="S289" s="309"/>
      <c r="T289" s="309"/>
      <c r="U289" s="309"/>
      <c r="V289" s="309"/>
      <c r="W289" s="309"/>
      <c r="X289" s="309"/>
      <c r="Y289" s="309"/>
      <c r="Z289" s="309"/>
      <c r="AA289" s="309"/>
      <c r="AB289" s="309"/>
      <c r="AC289" s="309"/>
      <c r="AD289" s="309"/>
    </row>
    <row r="290" spans="18:30" s="311" customFormat="1" ht="12">
      <c r="R290" s="309"/>
      <c r="S290" s="309"/>
      <c r="T290" s="309"/>
      <c r="U290" s="309"/>
      <c r="V290" s="309"/>
      <c r="W290" s="309"/>
      <c r="X290" s="309"/>
      <c r="Y290" s="309"/>
      <c r="Z290" s="309"/>
      <c r="AA290" s="309"/>
      <c r="AB290" s="309"/>
      <c r="AC290" s="309"/>
      <c r="AD290" s="309"/>
    </row>
    <row r="291" spans="18:30" s="311" customFormat="1" ht="12">
      <c r="R291" s="309"/>
      <c r="S291" s="309"/>
      <c r="T291" s="309"/>
      <c r="U291" s="309"/>
      <c r="V291" s="309"/>
      <c r="W291" s="309"/>
      <c r="X291" s="309"/>
      <c r="Y291" s="309"/>
      <c r="Z291" s="309"/>
      <c r="AA291" s="309"/>
      <c r="AB291" s="309"/>
      <c r="AC291" s="309"/>
      <c r="AD291" s="309"/>
    </row>
    <row r="292" spans="18:30" s="311" customFormat="1" ht="12">
      <c r="R292" s="309"/>
      <c r="S292" s="309"/>
      <c r="T292" s="309"/>
      <c r="U292" s="309"/>
      <c r="V292" s="309"/>
      <c r="W292" s="309"/>
      <c r="X292" s="309"/>
      <c r="Y292" s="309"/>
      <c r="Z292" s="309"/>
      <c r="AA292" s="309"/>
      <c r="AB292" s="309"/>
      <c r="AC292" s="309"/>
      <c r="AD292" s="309"/>
    </row>
    <row r="293" spans="18:30" s="311" customFormat="1" ht="12">
      <c r="R293" s="309"/>
      <c r="S293" s="309"/>
      <c r="T293" s="309"/>
      <c r="U293" s="309"/>
      <c r="V293" s="309"/>
      <c r="W293" s="309"/>
      <c r="X293" s="309"/>
      <c r="Y293" s="309"/>
      <c r="Z293" s="309"/>
      <c r="AA293" s="309"/>
      <c r="AB293" s="309"/>
      <c r="AC293" s="309"/>
      <c r="AD293" s="309"/>
    </row>
    <row r="294" spans="18:30" s="311" customFormat="1" ht="12">
      <c r="R294" s="309"/>
      <c r="S294" s="309"/>
      <c r="T294" s="309"/>
      <c r="U294" s="309"/>
      <c r="V294" s="309"/>
      <c r="W294" s="309"/>
      <c r="X294" s="309"/>
      <c r="Y294" s="309"/>
      <c r="Z294" s="309"/>
      <c r="AA294" s="309"/>
      <c r="AB294" s="309"/>
      <c r="AC294" s="309"/>
      <c r="AD294" s="309"/>
    </row>
    <row r="295" spans="18:30" s="311" customFormat="1" ht="12">
      <c r="R295" s="309"/>
      <c r="S295" s="309"/>
      <c r="T295" s="309"/>
      <c r="U295" s="309"/>
      <c r="V295" s="309"/>
      <c r="W295" s="309"/>
      <c r="X295" s="309"/>
      <c r="Y295" s="309"/>
      <c r="Z295" s="309"/>
      <c r="AA295" s="309"/>
      <c r="AB295" s="309"/>
      <c r="AC295" s="309"/>
      <c r="AD295" s="309"/>
    </row>
    <row r="296" spans="18:30" s="311" customFormat="1" ht="12">
      <c r="R296" s="309"/>
      <c r="S296" s="309"/>
      <c r="T296" s="309"/>
      <c r="U296" s="309"/>
      <c r="V296" s="309"/>
      <c r="W296" s="309"/>
      <c r="X296" s="309"/>
      <c r="Y296" s="309"/>
      <c r="Z296" s="309"/>
      <c r="AA296" s="309"/>
      <c r="AB296" s="309"/>
      <c r="AC296" s="309"/>
      <c r="AD296" s="309"/>
    </row>
    <row r="297" spans="18:30" s="311" customFormat="1" ht="12">
      <c r="R297" s="309"/>
      <c r="S297" s="309"/>
      <c r="T297" s="309"/>
      <c r="U297" s="309"/>
      <c r="V297" s="309"/>
      <c r="W297" s="309"/>
      <c r="X297" s="309"/>
      <c r="Y297" s="309"/>
      <c r="Z297" s="309"/>
      <c r="AA297" s="309"/>
      <c r="AB297" s="309"/>
      <c r="AC297" s="309"/>
      <c r="AD297" s="309"/>
    </row>
    <row r="298" spans="18:30" s="311" customFormat="1" ht="12">
      <c r="R298" s="309"/>
      <c r="S298" s="309"/>
      <c r="T298" s="309"/>
      <c r="U298" s="309"/>
      <c r="V298" s="309"/>
      <c r="W298" s="309"/>
      <c r="X298" s="309"/>
      <c r="Y298" s="309"/>
      <c r="Z298" s="309"/>
      <c r="AA298" s="309"/>
      <c r="AB298" s="309"/>
      <c r="AC298" s="309"/>
      <c r="AD298" s="309"/>
    </row>
    <row r="299" spans="18:30" s="311" customFormat="1" ht="12">
      <c r="R299" s="309"/>
      <c r="S299" s="309"/>
      <c r="T299" s="309"/>
      <c r="U299" s="309"/>
      <c r="V299" s="309"/>
      <c r="W299" s="309"/>
      <c r="X299" s="309"/>
      <c r="Y299" s="309"/>
      <c r="Z299" s="309"/>
      <c r="AA299" s="309"/>
      <c r="AB299" s="309"/>
      <c r="AC299" s="309"/>
      <c r="AD299" s="309"/>
    </row>
    <row r="300" spans="18:30" s="311" customFormat="1" ht="12">
      <c r="R300" s="309"/>
      <c r="S300" s="309"/>
      <c r="T300" s="309"/>
      <c r="U300" s="309"/>
      <c r="V300" s="309"/>
      <c r="W300" s="309"/>
      <c r="X300" s="309"/>
      <c r="Y300" s="309"/>
      <c r="Z300" s="309"/>
      <c r="AA300" s="309"/>
      <c r="AB300" s="309"/>
      <c r="AC300" s="309"/>
      <c r="AD300" s="309"/>
    </row>
    <row r="301" spans="18:30" s="311" customFormat="1" ht="12">
      <c r="R301" s="309"/>
      <c r="S301" s="309"/>
      <c r="T301" s="309"/>
      <c r="U301" s="309"/>
      <c r="V301" s="309"/>
      <c r="W301" s="309"/>
      <c r="X301" s="309"/>
      <c r="Y301" s="309"/>
      <c r="Z301" s="309"/>
      <c r="AA301" s="309"/>
      <c r="AB301" s="309"/>
      <c r="AC301" s="309"/>
      <c r="AD301" s="309"/>
    </row>
    <row r="302" spans="18:30" s="311" customFormat="1" ht="12">
      <c r="R302" s="309"/>
      <c r="S302" s="309"/>
      <c r="T302" s="309"/>
      <c r="U302" s="309"/>
      <c r="V302" s="309"/>
      <c r="W302" s="309"/>
      <c r="X302" s="309"/>
      <c r="Y302" s="309"/>
      <c r="Z302" s="309"/>
      <c r="AA302" s="309"/>
      <c r="AB302" s="309"/>
      <c r="AC302" s="309"/>
      <c r="AD302" s="309"/>
    </row>
    <row r="303" spans="18:30" s="311" customFormat="1" ht="12">
      <c r="R303" s="309"/>
      <c r="S303" s="309"/>
      <c r="T303" s="309"/>
      <c r="U303" s="309"/>
      <c r="V303" s="309"/>
      <c r="W303" s="309"/>
      <c r="X303" s="309"/>
      <c r="Y303" s="309"/>
      <c r="Z303" s="309"/>
      <c r="AA303" s="309"/>
      <c r="AB303" s="309"/>
      <c r="AC303" s="309"/>
      <c r="AD303" s="309"/>
    </row>
    <row r="304" spans="18:30" s="311" customFormat="1" ht="12">
      <c r="R304" s="309"/>
      <c r="S304" s="309"/>
      <c r="T304" s="309"/>
      <c r="U304" s="309"/>
      <c r="V304" s="309"/>
      <c r="W304" s="309"/>
      <c r="X304" s="309"/>
      <c r="Y304" s="309"/>
      <c r="Z304" s="309"/>
      <c r="AA304" s="309"/>
      <c r="AB304" s="309"/>
      <c r="AC304" s="309"/>
      <c r="AD304" s="309"/>
    </row>
    <row r="305" spans="18:30" s="311" customFormat="1" ht="12">
      <c r="R305" s="309"/>
      <c r="S305" s="309"/>
      <c r="T305" s="309"/>
      <c r="U305" s="309"/>
      <c r="V305" s="309"/>
      <c r="W305" s="309"/>
      <c r="X305" s="309"/>
      <c r="Y305" s="309"/>
      <c r="Z305" s="309"/>
      <c r="AA305" s="309"/>
      <c r="AB305" s="309"/>
      <c r="AC305" s="309"/>
      <c r="AD305" s="309"/>
    </row>
    <row r="306" spans="18:30" s="311" customFormat="1" ht="12">
      <c r="R306" s="309"/>
      <c r="S306" s="309"/>
      <c r="T306" s="309"/>
      <c r="U306" s="309"/>
      <c r="V306" s="309"/>
      <c r="W306" s="309"/>
      <c r="X306" s="309"/>
      <c r="Y306" s="309"/>
      <c r="Z306" s="309"/>
      <c r="AA306" s="309"/>
      <c r="AB306" s="309"/>
      <c r="AC306" s="309"/>
      <c r="AD306" s="309"/>
    </row>
    <row r="307" spans="18:30" s="311" customFormat="1" ht="12">
      <c r="R307" s="309"/>
      <c r="S307" s="309"/>
      <c r="T307" s="309"/>
      <c r="U307" s="309"/>
      <c r="V307" s="309"/>
      <c r="W307" s="309"/>
      <c r="X307" s="309"/>
      <c r="Y307" s="309"/>
      <c r="Z307" s="309"/>
      <c r="AA307" s="309"/>
      <c r="AB307" s="309"/>
      <c r="AC307" s="309"/>
      <c r="AD307" s="309"/>
    </row>
    <row r="308" spans="18:30" s="311" customFormat="1" ht="12">
      <c r="R308" s="309"/>
      <c r="S308" s="309"/>
      <c r="T308" s="309"/>
      <c r="U308" s="309"/>
      <c r="V308" s="309"/>
      <c r="W308" s="309"/>
      <c r="X308" s="309"/>
      <c r="Y308" s="309"/>
      <c r="Z308" s="309"/>
      <c r="AA308" s="309"/>
      <c r="AB308" s="309"/>
      <c r="AC308" s="309"/>
      <c r="AD308" s="309"/>
    </row>
    <row r="309" spans="18:30" s="311" customFormat="1" ht="12">
      <c r="R309" s="309"/>
      <c r="S309" s="309"/>
      <c r="T309" s="309"/>
      <c r="U309" s="309"/>
      <c r="V309" s="309"/>
      <c r="W309" s="309"/>
      <c r="X309" s="309"/>
      <c r="Y309" s="309"/>
      <c r="Z309" s="309"/>
      <c r="AA309" s="309"/>
      <c r="AB309" s="309"/>
      <c r="AC309" s="309"/>
      <c r="AD309" s="309"/>
    </row>
    <row r="310" spans="18:30" s="311" customFormat="1" ht="12">
      <c r="R310" s="309"/>
      <c r="S310" s="309"/>
      <c r="T310" s="309"/>
      <c r="U310" s="309"/>
      <c r="V310" s="309"/>
      <c r="W310" s="309"/>
      <c r="X310" s="309"/>
      <c r="Y310" s="309"/>
      <c r="Z310" s="309"/>
      <c r="AA310" s="309"/>
      <c r="AB310" s="309"/>
      <c r="AC310" s="309"/>
      <c r="AD310" s="309"/>
    </row>
    <row r="311" spans="18:30" s="311" customFormat="1" ht="12">
      <c r="R311" s="309"/>
      <c r="S311" s="309"/>
      <c r="T311" s="309"/>
      <c r="U311" s="309"/>
      <c r="V311" s="309"/>
      <c r="W311" s="309"/>
      <c r="X311" s="309"/>
      <c r="Y311" s="309"/>
      <c r="Z311" s="309"/>
      <c r="AA311" s="309"/>
      <c r="AB311" s="309"/>
      <c r="AC311" s="309"/>
      <c r="AD311" s="309"/>
    </row>
    <row r="312" spans="18:30" s="311" customFormat="1" ht="12">
      <c r="R312" s="309"/>
      <c r="S312" s="309"/>
      <c r="T312" s="309"/>
      <c r="U312" s="309"/>
      <c r="V312" s="309"/>
      <c r="W312" s="309"/>
      <c r="X312" s="309"/>
      <c r="Y312" s="309"/>
      <c r="Z312" s="309"/>
      <c r="AA312" s="309"/>
      <c r="AB312" s="309"/>
      <c r="AC312" s="309"/>
      <c r="AD312" s="309"/>
    </row>
    <row r="313" spans="18:30" s="311" customFormat="1" ht="12">
      <c r="R313" s="309"/>
      <c r="S313" s="309"/>
      <c r="T313" s="309"/>
      <c r="U313" s="309"/>
      <c r="V313" s="309"/>
      <c r="W313" s="309"/>
      <c r="X313" s="309"/>
      <c r="Y313" s="309"/>
      <c r="Z313" s="309"/>
      <c r="AA313" s="309"/>
      <c r="AB313" s="309"/>
      <c r="AC313" s="309"/>
      <c r="AD313" s="309"/>
    </row>
    <row r="314" spans="18:30" s="311" customFormat="1" ht="12">
      <c r="R314" s="309"/>
      <c r="S314" s="309"/>
      <c r="T314" s="309"/>
      <c r="U314" s="309"/>
      <c r="V314" s="309"/>
      <c r="W314" s="309"/>
      <c r="X314" s="309"/>
      <c r="Y314" s="309"/>
      <c r="Z314" s="309"/>
      <c r="AA314" s="309"/>
      <c r="AB314" s="309"/>
      <c r="AC314" s="309"/>
      <c r="AD314" s="309"/>
    </row>
    <row r="315" spans="18:30" s="311" customFormat="1" ht="12">
      <c r="R315" s="309"/>
      <c r="S315" s="309"/>
      <c r="T315" s="309"/>
      <c r="U315" s="309"/>
      <c r="V315" s="309"/>
      <c r="W315" s="309"/>
      <c r="X315" s="309"/>
      <c r="Y315" s="309"/>
      <c r="Z315" s="309"/>
      <c r="AA315" s="309"/>
      <c r="AB315" s="309"/>
      <c r="AC315" s="309"/>
      <c r="AD315" s="309"/>
    </row>
    <row r="316" spans="18:30" s="311" customFormat="1" ht="12">
      <c r="R316" s="309"/>
      <c r="S316" s="309"/>
      <c r="T316" s="309"/>
      <c r="U316" s="309"/>
      <c r="V316" s="309"/>
      <c r="W316" s="309"/>
      <c r="X316" s="309"/>
      <c r="Y316" s="309"/>
      <c r="Z316" s="309"/>
      <c r="AA316" s="309"/>
      <c r="AB316" s="309"/>
      <c r="AC316" s="309"/>
      <c r="AD316" s="309"/>
    </row>
    <row r="317" spans="18:30" s="311" customFormat="1" ht="12">
      <c r="R317" s="309"/>
      <c r="S317" s="309"/>
      <c r="T317" s="309"/>
      <c r="U317" s="309"/>
      <c r="V317" s="309"/>
      <c r="W317" s="309"/>
      <c r="X317" s="309"/>
      <c r="Y317" s="309"/>
      <c r="Z317" s="309"/>
      <c r="AA317" s="309"/>
      <c r="AB317" s="309"/>
      <c r="AC317" s="309"/>
      <c r="AD317" s="309"/>
    </row>
    <row r="318" spans="18:30" s="311" customFormat="1" ht="12">
      <c r="R318" s="309"/>
      <c r="S318" s="309"/>
      <c r="T318" s="309"/>
      <c r="U318" s="309"/>
      <c r="V318" s="309"/>
      <c r="W318" s="309"/>
      <c r="X318" s="309"/>
      <c r="Y318" s="309"/>
      <c r="Z318" s="309"/>
      <c r="AA318" s="309"/>
      <c r="AB318" s="309"/>
      <c r="AC318" s="309"/>
      <c r="AD318" s="309"/>
    </row>
    <row r="319" spans="18:30" s="311" customFormat="1" ht="12">
      <c r="R319" s="309"/>
      <c r="S319" s="309"/>
      <c r="T319" s="309"/>
      <c r="U319" s="309"/>
      <c r="V319" s="309"/>
      <c r="W319" s="309"/>
      <c r="X319" s="309"/>
      <c r="Y319" s="309"/>
      <c r="Z319" s="309"/>
      <c r="AA319" s="309"/>
      <c r="AB319" s="309"/>
      <c r="AC319" s="309"/>
      <c r="AD319" s="309"/>
    </row>
    <row r="320" spans="18:30" s="311" customFormat="1" ht="12">
      <c r="R320" s="309"/>
      <c r="S320" s="309"/>
      <c r="T320" s="309"/>
      <c r="U320" s="309"/>
      <c r="V320" s="309"/>
      <c r="W320" s="309"/>
      <c r="X320" s="309"/>
      <c r="Y320" s="309"/>
      <c r="Z320" s="309"/>
      <c r="AA320" s="309"/>
      <c r="AB320" s="309"/>
      <c r="AC320" s="309"/>
      <c r="AD320" s="309"/>
    </row>
    <row r="321" spans="18:30" s="311" customFormat="1" ht="12">
      <c r="R321" s="309"/>
      <c r="S321" s="309"/>
      <c r="T321" s="309"/>
      <c r="U321" s="309"/>
      <c r="V321" s="309"/>
      <c r="W321" s="309"/>
      <c r="X321" s="309"/>
      <c r="Y321" s="309"/>
      <c r="Z321" s="309"/>
      <c r="AA321" s="309"/>
      <c r="AB321" s="309"/>
      <c r="AC321" s="309"/>
      <c r="AD321" s="309"/>
    </row>
    <row r="322" spans="18:30" s="311" customFormat="1" ht="12">
      <c r="R322" s="309"/>
      <c r="S322" s="309"/>
      <c r="T322" s="309"/>
      <c r="U322" s="309"/>
      <c r="V322" s="309"/>
      <c r="W322" s="309"/>
      <c r="X322" s="309"/>
      <c r="Y322" s="309"/>
      <c r="Z322" s="309"/>
      <c r="AA322" s="309"/>
      <c r="AB322" s="309"/>
      <c r="AC322" s="309"/>
      <c r="AD322" s="309"/>
    </row>
    <row r="323" spans="18:30" s="311" customFormat="1" ht="12">
      <c r="R323" s="309"/>
      <c r="S323" s="309"/>
      <c r="T323" s="309"/>
      <c r="U323" s="309"/>
      <c r="V323" s="309"/>
      <c r="W323" s="309"/>
      <c r="X323" s="309"/>
      <c r="Y323" s="309"/>
      <c r="Z323" s="309"/>
      <c r="AA323" s="309"/>
      <c r="AB323" s="309"/>
      <c r="AC323" s="309"/>
      <c r="AD323" s="309"/>
    </row>
    <row r="324" spans="18:30" s="311" customFormat="1" ht="12">
      <c r="R324" s="309"/>
      <c r="S324" s="309"/>
      <c r="T324" s="309"/>
      <c r="U324" s="309"/>
      <c r="V324" s="309"/>
      <c r="W324" s="309"/>
      <c r="X324" s="309"/>
      <c r="Y324" s="309"/>
      <c r="Z324" s="309"/>
      <c r="AA324" s="309"/>
      <c r="AB324" s="309"/>
      <c r="AC324" s="309"/>
      <c r="AD324" s="309"/>
    </row>
    <row r="325" spans="18:30" s="311" customFormat="1" ht="12">
      <c r="R325" s="309"/>
      <c r="S325" s="309"/>
      <c r="T325" s="309"/>
      <c r="U325" s="309"/>
      <c r="V325" s="309"/>
      <c r="W325" s="309"/>
      <c r="X325" s="309"/>
      <c r="Y325" s="309"/>
      <c r="Z325" s="309"/>
      <c r="AA325" s="309"/>
      <c r="AB325" s="309"/>
      <c r="AC325" s="309"/>
      <c r="AD325" s="309"/>
    </row>
    <row r="326" spans="18:30" s="311" customFormat="1" ht="12">
      <c r="R326" s="309"/>
      <c r="S326" s="309"/>
      <c r="T326" s="309"/>
      <c r="U326" s="309"/>
      <c r="V326" s="309"/>
      <c r="W326" s="309"/>
      <c r="X326" s="309"/>
      <c r="Y326" s="309"/>
      <c r="Z326" s="309"/>
      <c r="AA326" s="309"/>
      <c r="AB326" s="309"/>
      <c r="AC326" s="309"/>
      <c r="AD326" s="309"/>
    </row>
    <row r="327" spans="18:30" s="311" customFormat="1" ht="12">
      <c r="R327" s="309"/>
      <c r="S327" s="309"/>
      <c r="T327" s="309"/>
      <c r="U327" s="309"/>
      <c r="V327" s="309"/>
      <c r="W327" s="309"/>
      <c r="X327" s="309"/>
      <c r="Y327" s="309"/>
      <c r="Z327" s="309"/>
      <c r="AA327" s="309"/>
      <c r="AB327" s="309"/>
      <c r="AC327" s="309"/>
      <c r="AD327" s="309"/>
    </row>
    <row r="328" spans="18:30" s="311" customFormat="1" ht="12">
      <c r="R328" s="309"/>
      <c r="S328" s="309"/>
      <c r="T328" s="309"/>
      <c r="U328" s="309"/>
      <c r="V328" s="309"/>
      <c r="W328" s="309"/>
      <c r="X328" s="309"/>
      <c r="Y328" s="309"/>
      <c r="Z328" s="309"/>
      <c r="AA328" s="309"/>
      <c r="AB328" s="309"/>
      <c r="AC328" s="309"/>
      <c r="AD328" s="309"/>
    </row>
    <row r="329" spans="18:30" s="311" customFormat="1" ht="12">
      <c r="R329" s="309"/>
      <c r="S329" s="309"/>
      <c r="T329" s="309"/>
      <c r="U329" s="309"/>
      <c r="V329" s="309"/>
      <c r="W329" s="309"/>
      <c r="X329" s="309"/>
      <c r="Y329" s="309"/>
      <c r="Z329" s="309"/>
      <c r="AA329" s="309"/>
      <c r="AB329" s="309"/>
      <c r="AC329" s="309"/>
      <c r="AD329" s="309"/>
    </row>
    <row r="330" spans="18:30" s="311" customFormat="1" ht="12">
      <c r="R330" s="309"/>
      <c r="S330" s="309"/>
      <c r="T330" s="309"/>
      <c r="U330" s="309"/>
      <c r="V330" s="309"/>
      <c r="W330" s="309"/>
      <c r="X330" s="309"/>
      <c r="Y330" s="309"/>
      <c r="Z330" s="309"/>
      <c r="AA330" s="309"/>
      <c r="AB330" s="309"/>
      <c r="AC330" s="309"/>
      <c r="AD330" s="309"/>
    </row>
    <row r="331" spans="18:30" s="311" customFormat="1" ht="12">
      <c r="R331" s="309"/>
      <c r="S331" s="309"/>
      <c r="T331" s="309"/>
      <c r="U331" s="309"/>
      <c r="V331" s="309"/>
      <c r="W331" s="309"/>
      <c r="X331" s="309"/>
      <c r="Y331" s="309"/>
      <c r="Z331" s="309"/>
      <c r="AA331" s="309"/>
      <c r="AB331" s="309"/>
      <c r="AC331" s="309"/>
      <c r="AD331" s="309"/>
    </row>
    <row r="332" spans="18:30" s="311" customFormat="1" ht="12">
      <c r="R332" s="309"/>
      <c r="S332" s="309"/>
      <c r="T332" s="309"/>
      <c r="U332" s="309"/>
      <c r="V332" s="309"/>
      <c r="W332" s="309"/>
      <c r="X332" s="309"/>
      <c r="Y332" s="309"/>
      <c r="Z332" s="309"/>
      <c r="AA332" s="309"/>
      <c r="AB332" s="309"/>
      <c r="AC332" s="309"/>
      <c r="AD332" s="309"/>
    </row>
    <row r="333" spans="18:30" s="311" customFormat="1" ht="12">
      <c r="R333" s="309"/>
      <c r="S333" s="309"/>
      <c r="T333" s="309"/>
      <c r="U333" s="309"/>
      <c r="V333" s="309"/>
      <c r="W333" s="309"/>
      <c r="X333" s="309"/>
      <c r="Y333" s="309"/>
      <c r="Z333" s="309"/>
      <c r="AA333" s="309"/>
      <c r="AB333" s="309"/>
      <c r="AC333" s="309"/>
      <c r="AD333" s="309"/>
    </row>
    <row r="334" spans="18:30" s="311" customFormat="1" ht="12">
      <c r="R334" s="309"/>
      <c r="S334" s="309"/>
      <c r="T334" s="309"/>
      <c r="U334" s="309"/>
      <c r="V334" s="309"/>
      <c r="W334" s="309"/>
      <c r="X334" s="309"/>
      <c r="Y334" s="309"/>
      <c r="Z334" s="309"/>
      <c r="AA334" s="309"/>
      <c r="AB334" s="309"/>
      <c r="AC334" s="309"/>
      <c r="AD334" s="309"/>
    </row>
    <row r="335" spans="18:30" s="311" customFormat="1" ht="12">
      <c r="R335" s="309"/>
      <c r="S335" s="309"/>
      <c r="T335" s="309"/>
      <c r="U335" s="309"/>
      <c r="V335" s="309"/>
      <c r="W335" s="309"/>
      <c r="X335" s="309"/>
      <c r="Y335" s="309"/>
      <c r="Z335" s="309"/>
      <c r="AA335" s="309"/>
      <c r="AB335" s="309"/>
      <c r="AC335" s="309"/>
      <c r="AD335" s="309"/>
    </row>
    <row r="336" spans="18:30" s="311" customFormat="1" ht="12">
      <c r="R336" s="309"/>
      <c r="S336" s="309"/>
      <c r="T336" s="309"/>
      <c r="U336" s="309"/>
      <c r="V336" s="309"/>
      <c r="W336" s="309"/>
      <c r="X336" s="309"/>
      <c r="Y336" s="309"/>
      <c r="Z336" s="309"/>
      <c r="AA336" s="309"/>
      <c r="AB336" s="309"/>
      <c r="AC336" s="309"/>
      <c r="AD336" s="309"/>
    </row>
    <row r="337" spans="18:30" s="311" customFormat="1" ht="12">
      <c r="R337" s="309"/>
      <c r="S337" s="309"/>
      <c r="T337" s="309"/>
      <c r="U337" s="309"/>
      <c r="V337" s="309"/>
      <c r="W337" s="309"/>
      <c r="X337" s="309"/>
      <c r="Y337" s="309"/>
      <c r="Z337" s="309"/>
      <c r="AA337" s="309"/>
      <c r="AB337" s="309"/>
      <c r="AC337" s="309"/>
      <c r="AD337" s="309"/>
    </row>
    <row r="338" spans="18:30" s="311" customFormat="1" ht="12">
      <c r="R338" s="309"/>
      <c r="S338" s="309"/>
      <c r="T338" s="309"/>
      <c r="U338" s="309"/>
      <c r="V338" s="309"/>
      <c r="W338" s="309"/>
      <c r="X338" s="309"/>
      <c r="Y338" s="309"/>
      <c r="Z338" s="309"/>
      <c r="AA338" s="309"/>
      <c r="AB338" s="309"/>
      <c r="AC338" s="309"/>
      <c r="AD338" s="309"/>
    </row>
    <row r="339" spans="18:30" s="311" customFormat="1" ht="12">
      <c r="R339" s="309"/>
      <c r="S339" s="309"/>
      <c r="T339" s="309"/>
      <c r="U339" s="309"/>
      <c r="V339" s="309"/>
      <c r="W339" s="309"/>
      <c r="X339" s="309"/>
      <c r="Y339" s="309"/>
      <c r="Z339" s="309"/>
      <c r="AA339" s="309"/>
      <c r="AB339" s="309"/>
      <c r="AC339" s="309"/>
      <c r="AD339" s="309"/>
    </row>
    <row r="340" spans="18:30" s="311" customFormat="1" ht="12">
      <c r="R340" s="309"/>
      <c r="S340" s="309"/>
      <c r="T340" s="309"/>
      <c r="U340" s="309"/>
      <c r="V340" s="309"/>
      <c r="W340" s="309"/>
      <c r="X340" s="309"/>
      <c r="Y340" s="309"/>
      <c r="Z340" s="309"/>
      <c r="AA340" s="309"/>
      <c r="AB340" s="309"/>
      <c r="AC340" s="309"/>
      <c r="AD340" s="309"/>
    </row>
    <row r="341" spans="18:30" s="311" customFormat="1" ht="12">
      <c r="R341" s="309"/>
      <c r="S341" s="309"/>
      <c r="T341" s="309"/>
      <c r="U341" s="309"/>
      <c r="V341" s="309"/>
      <c r="W341" s="309"/>
      <c r="X341" s="309"/>
      <c r="Y341" s="309"/>
      <c r="Z341" s="309"/>
      <c r="AA341" s="309"/>
      <c r="AB341" s="309"/>
      <c r="AC341" s="309"/>
      <c r="AD341" s="309"/>
    </row>
    <row r="342" spans="18:30" s="311" customFormat="1" ht="12">
      <c r="R342" s="309"/>
      <c r="S342" s="309"/>
      <c r="T342" s="309"/>
      <c r="U342" s="309"/>
      <c r="V342" s="309"/>
      <c r="W342" s="309"/>
      <c r="X342" s="309"/>
      <c r="Y342" s="309"/>
      <c r="Z342" s="309"/>
      <c r="AA342" s="309"/>
      <c r="AB342" s="309"/>
      <c r="AC342" s="309"/>
      <c r="AD342" s="309"/>
    </row>
    <row r="343" spans="18:30" s="311" customFormat="1" ht="12">
      <c r="R343" s="309"/>
      <c r="S343" s="309"/>
      <c r="T343" s="309"/>
      <c r="U343" s="309"/>
      <c r="V343" s="309"/>
      <c r="W343" s="309"/>
      <c r="X343" s="309"/>
      <c r="Y343" s="309"/>
      <c r="Z343" s="309"/>
      <c r="AA343" s="309"/>
      <c r="AB343" s="309"/>
      <c r="AC343" s="309"/>
      <c r="AD343" s="309"/>
    </row>
    <row r="344" spans="18:30" s="311" customFormat="1" ht="12">
      <c r="R344" s="309"/>
      <c r="S344" s="309"/>
      <c r="T344" s="309"/>
      <c r="U344" s="309"/>
      <c r="V344" s="309"/>
      <c r="W344" s="309"/>
      <c r="X344" s="309"/>
      <c r="Y344" s="309"/>
      <c r="Z344" s="309"/>
      <c r="AA344" s="309"/>
      <c r="AB344" s="309"/>
      <c r="AC344" s="309"/>
      <c r="AD344" s="309"/>
    </row>
    <row r="345" spans="18:30" s="311" customFormat="1" ht="12">
      <c r="R345" s="309"/>
      <c r="S345" s="309"/>
      <c r="T345" s="309"/>
      <c r="U345" s="309"/>
      <c r="V345" s="309"/>
      <c r="W345" s="309"/>
      <c r="X345" s="309"/>
      <c r="Y345" s="309"/>
      <c r="Z345" s="309"/>
      <c r="AA345" s="309"/>
      <c r="AB345" s="309"/>
      <c r="AC345" s="309"/>
      <c r="AD345" s="309"/>
    </row>
    <row r="346" spans="18:30" s="311" customFormat="1" ht="12">
      <c r="R346" s="309"/>
      <c r="S346" s="309"/>
      <c r="T346" s="309"/>
      <c r="U346" s="309"/>
      <c r="V346" s="309"/>
      <c r="W346" s="309"/>
      <c r="X346" s="309"/>
      <c r="Y346" s="309"/>
      <c r="Z346" s="309"/>
      <c r="AA346" s="309"/>
      <c r="AB346" s="309"/>
      <c r="AC346" s="309"/>
      <c r="AD346" s="309"/>
    </row>
    <row r="347" spans="18:30" s="311" customFormat="1" ht="12">
      <c r="R347" s="309"/>
      <c r="S347" s="309"/>
      <c r="T347" s="309"/>
      <c r="U347" s="309"/>
      <c r="V347" s="309"/>
      <c r="W347" s="309"/>
      <c r="X347" s="309"/>
      <c r="Y347" s="309"/>
      <c r="Z347" s="309"/>
      <c r="AA347" s="309"/>
      <c r="AB347" s="309"/>
      <c r="AC347" s="309"/>
      <c r="AD347" s="309"/>
    </row>
    <row r="348" spans="18:30" s="311" customFormat="1" ht="12">
      <c r="R348" s="309"/>
      <c r="S348" s="309"/>
      <c r="T348" s="309"/>
      <c r="U348" s="309"/>
      <c r="V348" s="309"/>
      <c r="W348" s="309"/>
      <c r="X348" s="309"/>
      <c r="Y348" s="309"/>
      <c r="Z348" s="309"/>
      <c r="AA348" s="309"/>
      <c r="AB348" s="309"/>
      <c r="AC348" s="309"/>
      <c r="AD348" s="309"/>
    </row>
    <row r="349" spans="18:30" s="311" customFormat="1" ht="12">
      <c r="R349" s="309"/>
      <c r="S349" s="309"/>
      <c r="T349" s="309"/>
      <c r="U349" s="309"/>
      <c r="V349" s="309"/>
      <c r="W349" s="309"/>
      <c r="X349" s="309"/>
      <c r="Y349" s="309"/>
      <c r="Z349" s="309"/>
      <c r="AA349" s="309"/>
      <c r="AB349" s="309"/>
      <c r="AC349" s="309"/>
      <c r="AD349" s="309"/>
    </row>
    <row r="350" spans="18:30" s="311" customFormat="1" ht="12">
      <c r="R350" s="309"/>
      <c r="S350" s="309"/>
      <c r="T350" s="309"/>
      <c r="U350" s="309"/>
      <c r="V350" s="309"/>
      <c r="W350" s="309"/>
      <c r="X350" s="309"/>
      <c r="Y350" s="309"/>
      <c r="Z350" s="309"/>
      <c r="AA350" s="309"/>
      <c r="AB350" s="309"/>
      <c r="AC350" s="309"/>
      <c r="AD350" s="309"/>
    </row>
    <row r="351" spans="18:30" s="311" customFormat="1" ht="12">
      <c r="R351" s="309"/>
      <c r="S351" s="309"/>
      <c r="T351" s="309"/>
      <c r="U351" s="309"/>
      <c r="V351" s="309"/>
      <c r="W351" s="309"/>
      <c r="X351" s="309"/>
      <c r="Y351" s="309"/>
      <c r="Z351" s="309"/>
      <c r="AA351" s="309"/>
      <c r="AB351" s="309"/>
      <c r="AC351" s="309"/>
      <c r="AD351" s="309"/>
    </row>
    <row r="352" spans="18:30" s="311" customFormat="1" ht="12">
      <c r="R352" s="309"/>
      <c r="S352" s="309"/>
      <c r="T352" s="309"/>
      <c r="U352" s="309"/>
      <c r="V352" s="309"/>
      <c r="W352" s="309"/>
      <c r="X352" s="309"/>
      <c r="Y352" s="309"/>
      <c r="Z352" s="309"/>
      <c r="AA352" s="309"/>
      <c r="AB352" s="309"/>
      <c r="AC352" s="309"/>
      <c r="AD352" s="309"/>
    </row>
    <row r="353" spans="18:30" s="311" customFormat="1" ht="12">
      <c r="R353" s="309"/>
      <c r="S353" s="309"/>
      <c r="T353" s="309"/>
      <c r="U353" s="309"/>
      <c r="V353" s="309"/>
      <c r="W353" s="309"/>
      <c r="X353" s="309"/>
      <c r="Y353" s="309"/>
      <c r="Z353" s="309"/>
      <c r="AA353" s="309"/>
      <c r="AB353" s="309"/>
      <c r="AC353" s="309"/>
      <c r="AD353" s="309"/>
    </row>
    <row r="354" spans="18:30" s="311" customFormat="1" ht="12">
      <c r="R354" s="309"/>
      <c r="S354" s="309"/>
      <c r="T354" s="309"/>
      <c r="U354" s="309"/>
      <c r="V354" s="309"/>
      <c r="W354" s="309"/>
      <c r="X354" s="309"/>
      <c r="Y354" s="309"/>
      <c r="Z354" s="309"/>
      <c r="AA354" s="309"/>
      <c r="AB354" s="309"/>
      <c r="AC354" s="309"/>
      <c r="AD354" s="309"/>
    </row>
    <row r="355" spans="18:30" s="311" customFormat="1" ht="12">
      <c r="R355" s="309"/>
      <c r="S355" s="309"/>
      <c r="T355" s="309"/>
      <c r="U355" s="309"/>
      <c r="V355" s="309"/>
      <c r="W355" s="309"/>
      <c r="X355" s="309"/>
      <c r="Y355" s="309"/>
      <c r="Z355" s="309"/>
      <c r="AA355" s="309"/>
      <c r="AB355" s="309"/>
      <c r="AC355" s="309"/>
      <c r="AD355" s="309"/>
    </row>
    <row r="356" spans="18:30" s="311" customFormat="1" ht="12">
      <c r="R356" s="309"/>
      <c r="S356" s="309"/>
      <c r="T356" s="309"/>
      <c r="U356" s="309"/>
      <c r="V356" s="309"/>
      <c r="W356" s="309"/>
      <c r="X356" s="309"/>
      <c r="Y356" s="309"/>
      <c r="Z356" s="309"/>
      <c r="AA356" s="309"/>
      <c r="AB356" s="309"/>
      <c r="AC356" s="309"/>
      <c r="AD356" s="309"/>
    </row>
    <row r="357" spans="18:30" s="311" customFormat="1" ht="12">
      <c r="R357" s="309"/>
      <c r="S357" s="309"/>
      <c r="T357" s="309"/>
      <c r="U357" s="309"/>
      <c r="V357" s="309"/>
      <c r="W357" s="309"/>
      <c r="X357" s="309"/>
      <c r="Y357" s="309"/>
      <c r="Z357" s="309"/>
      <c r="AA357" s="309"/>
      <c r="AB357" s="309"/>
      <c r="AC357" s="309"/>
      <c r="AD357" s="309"/>
    </row>
    <row r="358" spans="18:30" s="311" customFormat="1" ht="12">
      <c r="R358" s="309"/>
      <c r="S358" s="309"/>
      <c r="T358" s="309"/>
      <c r="U358" s="309"/>
      <c r="V358" s="309"/>
      <c r="W358" s="309"/>
      <c r="X358" s="309"/>
      <c r="Y358" s="309"/>
      <c r="Z358" s="309"/>
      <c r="AA358" s="309"/>
      <c r="AB358" s="309"/>
      <c r="AC358" s="309"/>
      <c r="AD358" s="309"/>
    </row>
    <row r="359" spans="18:30" s="311" customFormat="1" ht="12">
      <c r="R359" s="309"/>
      <c r="S359" s="309"/>
      <c r="T359" s="309"/>
      <c r="U359" s="309"/>
      <c r="V359" s="309"/>
      <c r="W359" s="309"/>
      <c r="X359" s="309"/>
      <c r="Y359" s="309"/>
      <c r="Z359" s="309"/>
      <c r="AA359" s="309"/>
      <c r="AB359" s="309"/>
      <c r="AC359" s="309"/>
      <c r="AD359" s="309"/>
    </row>
    <row r="360" spans="18:30" s="311" customFormat="1" ht="12">
      <c r="R360" s="309"/>
      <c r="S360" s="309"/>
      <c r="T360" s="309"/>
      <c r="U360" s="309"/>
      <c r="V360" s="309"/>
      <c r="W360" s="309"/>
      <c r="X360" s="309"/>
      <c r="Y360" s="309"/>
      <c r="Z360" s="309"/>
      <c r="AA360" s="309"/>
      <c r="AB360" s="309"/>
      <c r="AC360" s="309"/>
      <c r="AD360" s="309"/>
    </row>
    <row r="361" spans="18:30" s="311" customFormat="1" ht="12">
      <c r="R361" s="309"/>
      <c r="S361" s="309"/>
      <c r="T361" s="309"/>
      <c r="U361" s="309"/>
      <c r="V361" s="309"/>
      <c r="W361" s="309"/>
      <c r="X361" s="309"/>
      <c r="Y361" s="309"/>
      <c r="Z361" s="309"/>
      <c r="AA361" s="309"/>
      <c r="AB361" s="309"/>
      <c r="AC361" s="309"/>
      <c r="AD361" s="309"/>
    </row>
    <row r="362" spans="18:30" s="311" customFormat="1" ht="12">
      <c r="R362" s="309"/>
      <c r="S362" s="309"/>
      <c r="T362" s="309"/>
      <c r="U362" s="309"/>
      <c r="V362" s="309"/>
      <c r="W362" s="309"/>
      <c r="X362" s="309"/>
      <c r="Y362" s="309"/>
      <c r="Z362" s="309"/>
      <c r="AA362" s="309"/>
      <c r="AB362" s="309"/>
      <c r="AC362" s="309"/>
      <c r="AD362" s="309"/>
    </row>
    <row r="363" spans="18:30" s="311" customFormat="1" ht="12">
      <c r="R363" s="309"/>
      <c r="S363" s="309"/>
      <c r="T363" s="309"/>
      <c r="U363" s="309"/>
      <c r="V363" s="309"/>
      <c r="W363" s="309"/>
      <c r="X363" s="309"/>
      <c r="Y363" s="309"/>
      <c r="Z363" s="309"/>
      <c r="AA363" s="309"/>
      <c r="AB363" s="309"/>
      <c r="AC363" s="309"/>
      <c r="AD363" s="309"/>
    </row>
    <row r="364" spans="18:30" s="311" customFormat="1" ht="12">
      <c r="R364" s="309"/>
      <c r="S364" s="309"/>
      <c r="T364" s="309"/>
      <c r="U364" s="309"/>
      <c r="V364" s="309"/>
      <c r="W364" s="309"/>
      <c r="X364" s="309"/>
      <c r="Y364" s="309"/>
      <c r="Z364" s="309"/>
      <c r="AA364" s="309"/>
      <c r="AB364" s="309"/>
      <c r="AC364" s="309"/>
      <c r="AD364" s="309"/>
    </row>
    <row r="365" spans="18:30" s="311" customFormat="1" ht="12">
      <c r="R365" s="309"/>
      <c r="S365" s="309"/>
      <c r="T365" s="309"/>
      <c r="U365" s="309"/>
      <c r="V365" s="309"/>
      <c r="W365" s="309"/>
      <c r="X365" s="309"/>
      <c r="Y365" s="309"/>
      <c r="Z365" s="309"/>
      <c r="AA365" s="309"/>
      <c r="AB365" s="309"/>
      <c r="AC365" s="309"/>
      <c r="AD365" s="309"/>
    </row>
    <row r="366" spans="18:30" s="311" customFormat="1" ht="12">
      <c r="R366" s="309"/>
      <c r="S366" s="309"/>
      <c r="T366" s="309"/>
      <c r="U366" s="309"/>
      <c r="V366" s="309"/>
      <c r="W366" s="309"/>
      <c r="X366" s="309"/>
      <c r="Y366" s="309"/>
      <c r="Z366" s="309"/>
      <c r="AA366" s="309"/>
      <c r="AB366" s="309"/>
      <c r="AC366" s="309"/>
      <c r="AD366" s="309"/>
    </row>
    <row r="367" spans="18:30" s="311" customFormat="1" ht="12">
      <c r="R367" s="309"/>
      <c r="S367" s="309"/>
      <c r="T367" s="309"/>
      <c r="U367" s="309"/>
      <c r="V367" s="309"/>
      <c r="W367" s="309"/>
      <c r="X367" s="309"/>
      <c r="Y367" s="309"/>
      <c r="Z367" s="309"/>
      <c r="AA367" s="309"/>
      <c r="AB367" s="309"/>
      <c r="AC367" s="309"/>
      <c r="AD367" s="309"/>
    </row>
    <row r="368" spans="18:30" s="311" customFormat="1" ht="12">
      <c r="R368" s="309"/>
      <c r="S368" s="309"/>
      <c r="T368" s="309"/>
      <c r="U368" s="309"/>
      <c r="V368" s="309"/>
      <c r="W368" s="309"/>
      <c r="X368" s="309"/>
      <c r="Y368" s="309"/>
      <c r="Z368" s="309"/>
      <c r="AA368" s="309"/>
      <c r="AB368" s="309"/>
      <c r="AC368" s="309"/>
      <c r="AD368" s="309"/>
    </row>
    <row r="369" spans="18:30" s="311" customFormat="1" ht="12">
      <c r="R369" s="309"/>
      <c r="S369" s="309"/>
      <c r="T369" s="309"/>
      <c r="U369" s="309"/>
      <c r="V369" s="309"/>
      <c r="W369" s="309"/>
      <c r="X369" s="309"/>
      <c r="Y369" s="309"/>
      <c r="Z369" s="309"/>
      <c r="AA369" s="309"/>
      <c r="AB369" s="309"/>
      <c r="AC369" s="309"/>
      <c r="AD369" s="309"/>
    </row>
    <row r="370" spans="18:30" s="311" customFormat="1" ht="12">
      <c r="R370" s="309"/>
      <c r="S370" s="309"/>
      <c r="T370" s="309"/>
      <c r="U370" s="309"/>
      <c r="V370" s="309"/>
      <c r="W370" s="309"/>
      <c r="X370" s="309"/>
      <c r="Y370" s="309"/>
      <c r="Z370" s="309"/>
      <c r="AA370" s="309"/>
      <c r="AB370" s="309"/>
      <c r="AC370" s="309"/>
      <c r="AD370" s="309"/>
    </row>
    <row r="371" spans="18:30" s="311" customFormat="1" ht="12">
      <c r="R371" s="309"/>
      <c r="S371" s="309"/>
      <c r="T371" s="309"/>
      <c r="U371" s="309"/>
      <c r="V371" s="309"/>
      <c r="W371" s="309"/>
      <c r="X371" s="309"/>
      <c r="Y371" s="309"/>
      <c r="Z371" s="309"/>
      <c r="AA371" s="309"/>
      <c r="AB371" s="309"/>
      <c r="AC371" s="309"/>
      <c r="AD371" s="309"/>
    </row>
    <row r="372" spans="18:30" s="311" customFormat="1" ht="12">
      <c r="R372" s="309"/>
      <c r="S372" s="309"/>
      <c r="T372" s="309"/>
      <c r="U372" s="309"/>
      <c r="V372" s="309"/>
      <c r="W372" s="309"/>
      <c r="X372" s="309"/>
      <c r="Y372" s="309"/>
      <c r="Z372" s="309"/>
      <c r="AA372" s="309"/>
      <c r="AB372" s="309"/>
      <c r="AC372" s="309"/>
      <c r="AD372" s="309"/>
    </row>
    <row r="373" spans="18:30" s="311" customFormat="1" ht="12">
      <c r="R373" s="309"/>
      <c r="S373" s="309"/>
      <c r="T373" s="309"/>
      <c r="U373" s="309"/>
      <c r="V373" s="309"/>
      <c r="W373" s="309"/>
      <c r="X373" s="309"/>
      <c r="Y373" s="309"/>
      <c r="Z373" s="309"/>
      <c r="AA373" s="309"/>
      <c r="AB373" s="309"/>
      <c r="AC373" s="309"/>
      <c r="AD373" s="309"/>
    </row>
    <row r="374" spans="18:30" s="311" customFormat="1" ht="12">
      <c r="R374" s="309"/>
      <c r="S374" s="309"/>
      <c r="T374" s="309"/>
      <c r="U374" s="309"/>
      <c r="V374" s="309"/>
      <c r="W374" s="309"/>
      <c r="X374" s="309"/>
      <c r="Y374" s="309"/>
      <c r="Z374" s="309"/>
      <c r="AA374" s="309"/>
      <c r="AB374" s="309"/>
      <c r="AC374" s="309"/>
      <c r="AD374" s="309"/>
    </row>
    <row r="375" spans="18:30" s="311" customFormat="1" ht="12">
      <c r="R375" s="309"/>
      <c r="S375" s="309"/>
      <c r="T375" s="309"/>
      <c r="U375" s="309"/>
      <c r="V375" s="309"/>
      <c r="W375" s="309"/>
      <c r="X375" s="309"/>
      <c r="Y375" s="309"/>
      <c r="Z375" s="309"/>
      <c r="AA375" s="309"/>
      <c r="AB375" s="309"/>
      <c r="AC375" s="309"/>
      <c r="AD375" s="309"/>
    </row>
    <row r="376" spans="18:30" s="311" customFormat="1" ht="12">
      <c r="R376" s="309"/>
      <c r="S376" s="309"/>
      <c r="T376" s="309"/>
      <c r="U376" s="309"/>
      <c r="V376" s="309"/>
      <c r="W376" s="309"/>
      <c r="X376" s="309"/>
      <c r="Y376" s="309"/>
      <c r="Z376" s="309"/>
      <c r="AA376" s="309"/>
      <c r="AB376" s="309"/>
      <c r="AC376" s="309"/>
      <c r="AD376" s="309"/>
    </row>
    <row r="377" spans="18:30" s="311" customFormat="1" ht="12">
      <c r="R377" s="309"/>
      <c r="S377" s="309"/>
      <c r="T377" s="309"/>
      <c r="U377" s="309"/>
      <c r="V377" s="309"/>
      <c r="W377" s="309"/>
      <c r="X377" s="309"/>
      <c r="Y377" s="309"/>
      <c r="Z377" s="309"/>
      <c r="AA377" s="309"/>
      <c r="AB377" s="309"/>
      <c r="AC377" s="309"/>
      <c r="AD377" s="309"/>
    </row>
    <row r="378" spans="18:30" s="311" customFormat="1" ht="12">
      <c r="R378" s="309"/>
      <c r="S378" s="309"/>
      <c r="T378" s="309"/>
      <c r="U378" s="309"/>
      <c r="V378" s="309"/>
      <c r="W378" s="309"/>
      <c r="X378" s="309"/>
      <c r="Y378" s="309"/>
      <c r="Z378" s="309"/>
      <c r="AA378" s="309"/>
      <c r="AB378" s="309"/>
      <c r="AC378" s="309"/>
      <c r="AD378" s="309"/>
    </row>
    <row r="379" spans="18:30" s="311" customFormat="1" ht="12">
      <c r="R379" s="309"/>
      <c r="S379" s="309"/>
      <c r="T379" s="309"/>
      <c r="U379" s="309"/>
      <c r="V379" s="309"/>
      <c r="W379" s="309"/>
      <c r="X379" s="309"/>
      <c r="Y379" s="309"/>
      <c r="Z379" s="309"/>
      <c r="AA379" s="309"/>
      <c r="AB379" s="309"/>
      <c r="AC379" s="309"/>
      <c r="AD379" s="309"/>
    </row>
    <row r="380" spans="18:30" s="311" customFormat="1" ht="12">
      <c r="R380" s="309"/>
      <c r="S380" s="309"/>
      <c r="T380" s="309"/>
      <c r="U380" s="309"/>
      <c r="V380" s="309"/>
      <c r="W380" s="309"/>
      <c r="X380" s="309"/>
      <c r="Y380" s="309"/>
      <c r="Z380" s="309"/>
      <c r="AA380" s="309"/>
      <c r="AB380" s="309"/>
      <c r="AC380" s="309"/>
      <c r="AD380" s="309"/>
    </row>
    <row r="381" spans="18:30" s="311" customFormat="1" ht="12">
      <c r="R381" s="309"/>
      <c r="S381" s="309"/>
      <c r="T381" s="309"/>
      <c r="U381" s="309"/>
      <c r="V381" s="309"/>
      <c r="W381" s="309"/>
      <c r="X381" s="309"/>
      <c r="Y381" s="309"/>
      <c r="Z381" s="309"/>
      <c r="AA381" s="309"/>
      <c r="AB381" s="309"/>
      <c r="AC381" s="309"/>
      <c r="AD381" s="309"/>
    </row>
    <row r="382" spans="18:30" s="311" customFormat="1" ht="12">
      <c r="R382" s="309"/>
      <c r="S382" s="309"/>
      <c r="T382" s="309"/>
      <c r="U382" s="309"/>
      <c r="V382" s="309"/>
      <c r="W382" s="309"/>
      <c r="X382" s="309"/>
      <c r="Y382" s="309"/>
      <c r="Z382" s="309"/>
      <c r="AA382" s="309"/>
      <c r="AB382" s="309"/>
      <c r="AC382" s="309"/>
      <c r="AD382" s="309"/>
    </row>
    <row r="383" spans="18:30" s="311" customFormat="1" ht="12">
      <c r="R383" s="309"/>
      <c r="S383" s="309"/>
      <c r="T383" s="309"/>
      <c r="U383" s="309"/>
      <c r="V383" s="309"/>
      <c r="W383" s="309"/>
      <c r="X383" s="309"/>
      <c r="Y383" s="309"/>
      <c r="Z383" s="309"/>
      <c r="AA383" s="309"/>
      <c r="AB383" s="309"/>
      <c r="AC383" s="309"/>
      <c r="AD383" s="309"/>
    </row>
    <row r="384" spans="18:30" s="311" customFormat="1" ht="12">
      <c r="R384" s="309"/>
      <c r="S384" s="309"/>
      <c r="T384" s="309"/>
      <c r="U384" s="309"/>
      <c r="V384" s="309"/>
      <c r="W384" s="309"/>
      <c r="X384" s="309"/>
      <c r="Y384" s="309"/>
      <c r="Z384" s="309"/>
      <c r="AA384" s="309"/>
      <c r="AB384" s="309"/>
      <c r="AC384" s="309"/>
      <c r="AD384" s="309"/>
    </row>
    <row r="385" spans="18:30" s="311" customFormat="1" ht="12">
      <c r="R385" s="309"/>
      <c r="S385" s="309"/>
      <c r="T385" s="309"/>
      <c r="U385" s="309"/>
      <c r="V385" s="309"/>
      <c r="W385" s="309"/>
      <c r="X385" s="309"/>
      <c r="Y385" s="309"/>
      <c r="Z385" s="309"/>
      <c r="AA385" s="309"/>
      <c r="AB385" s="309"/>
      <c r="AC385" s="309"/>
      <c r="AD385" s="309"/>
    </row>
    <row r="386" spans="18:30" s="311" customFormat="1" ht="12">
      <c r="R386" s="309"/>
      <c r="S386" s="309"/>
      <c r="T386" s="309"/>
      <c r="U386" s="309"/>
      <c r="V386" s="309"/>
      <c r="W386" s="309"/>
      <c r="X386" s="309"/>
      <c r="Y386" s="309"/>
      <c r="Z386" s="309"/>
      <c r="AA386" s="309"/>
      <c r="AB386" s="309"/>
      <c r="AC386" s="309"/>
      <c r="AD386" s="309"/>
    </row>
    <row r="387" spans="18:30" s="311" customFormat="1" ht="12">
      <c r="R387" s="309"/>
      <c r="S387" s="309"/>
      <c r="T387" s="309"/>
      <c r="U387" s="309"/>
      <c r="V387" s="309"/>
      <c r="W387" s="309"/>
      <c r="X387" s="309"/>
      <c r="Y387" s="309"/>
      <c r="Z387" s="309"/>
      <c r="AA387" s="309"/>
      <c r="AB387" s="309"/>
      <c r="AC387" s="309"/>
      <c r="AD387" s="309"/>
    </row>
    <row r="388" spans="18:30" s="311" customFormat="1" ht="12">
      <c r="R388" s="309"/>
      <c r="S388" s="309"/>
      <c r="T388" s="309"/>
      <c r="U388" s="309"/>
      <c r="V388" s="309"/>
      <c r="W388" s="309"/>
      <c r="X388" s="309"/>
      <c r="Y388" s="309"/>
      <c r="Z388" s="309"/>
      <c r="AA388" s="309"/>
      <c r="AB388" s="309"/>
      <c r="AC388" s="309"/>
      <c r="AD388" s="309"/>
    </row>
    <row r="389" spans="18:30" s="311" customFormat="1" ht="12">
      <c r="R389" s="309"/>
      <c r="S389" s="309"/>
      <c r="T389" s="309"/>
      <c r="U389" s="309"/>
      <c r="V389" s="309"/>
      <c r="W389" s="309"/>
      <c r="X389" s="309"/>
      <c r="Y389" s="309"/>
      <c r="Z389" s="309"/>
      <c r="AA389" s="309"/>
      <c r="AB389" s="309"/>
      <c r="AC389" s="309"/>
      <c r="AD389" s="309"/>
    </row>
    <row r="390" spans="18:30" s="311" customFormat="1" ht="12">
      <c r="R390" s="309"/>
      <c r="S390" s="309"/>
      <c r="T390" s="309"/>
      <c r="U390" s="309"/>
      <c r="V390" s="309"/>
      <c r="W390" s="309"/>
      <c r="X390" s="309"/>
      <c r="Y390" s="309"/>
      <c r="Z390" s="309"/>
      <c r="AA390" s="309"/>
      <c r="AB390" s="309"/>
      <c r="AC390" s="309"/>
      <c r="AD390" s="309"/>
    </row>
    <row r="391" spans="18:30" s="311" customFormat="1" ht="12">
      <c r="R391" s="309"/>
      <c r="S391" s="309"/>
      <c r="T391" s="309"/>
      <c r="U391" s="309"/>
      <c r="V391" s="309"/>
      <c r="W391" s="309"/>
      <c r="X391" s="309"/>
      <c r="Y391" s="309"/>
      <c r="Z391" s="309"/>
      <c r="AA391" s="309"/>
      <c r="AB391" s="309"/>
      <c r="AC391" s="309"/>
      <c r="AD391" s="309"/>
    </row>
    <row r="392" spans="18:30" s="311" customFormat="1" ht="12">
      <c r="R392" s="309"/>
      <c r="S392" s="309"/>
      <c r="T392" s="309"/>
      <c r="U392" s="309"/>
      <c r="V392" s="309"/>
      <c r="W392" s="309"/>
      <c r="X392" s="309"/>
      <c r="Y392" s="309"/>
      <c r="Z392" s="309"/>
      <c r="AA392" s="309"/>
      <c r="AB392" s="309"/>
      <c r="AC392" s="309"/>
      <c r="AD392" s="309"/>
    </row>
    <row r="393" spans="18:30" s="311" customFormat="1" ht="12">
      <c r="R393" s="309"/>
      <c r="S393" s="309"/>
      <c r="T393" s="309"/>
      <c r="U393" s="309"/>
      <c r="V393" s="309"/>
      <c r="W393" s="309"/>
      <c r="X393" s="309"/>
      <c r="Y393" s="309"/>
      <c r="Z393" s="309"/>
      <c r="AA393" s="309"/>
      <c r="AB393" s="309"/>
      <c r="AC393" s="309"/>
      <c r="AD393" s="309"/>
    </row>
    <row r="394" spans="18:30" s="311" customFormat="1" ht="12">
      <c r="R394" s="309"/>
      <c r="S394" s="309"/>
      <c r="T394" s="309"/>
      <c r="U394" s="309"/>
      <c r="V394" s="309"/>
      <c r="W394" s="309"/>
      <c r="X394" s="309"/>
      <c r="Y394" s="309"/>
      <c r="Z394" s="309"/>
      <c r="AA394" s="309"/>
      <c r="AB394" s="309"/>
      <c r="AC394" s="309"/>
      <c r="AD394" s="309"/>
    </row>
    <row r="395" spans="18:30" s="311" customFormat="1" ht="12">
      <c r="R395" s="309"/>
      <c r="S395" s="309"/>
      <c r="T395" s="309"/>
      <c r="U395" s="309"/>
      <c r="V395" s="309"/>
      <c r="W395" s="309"/>
      <c r="X395" s="309"/>
      <c r="Y395" s="309"/>
      <c r="Z395" s="309"/>
      <c r="AA395" s="309"/>
      <c r="AB395" s="309"/>
      <c r="AC395" s="309"/>
      <c r="AD395" s="309"/>
    </row>
    <row r="396" spans="18:30" s="311" customFormat="1" ht="12">
      <c r="R396" s="309"/>
      <c r="S396" s="309"/>
      <c r="T396" s="309"/>
      <c r="U396" s="309"/>
      <c r="V396" s="309"/>
      <c r="W396" s="309"/>
      <c r="X396" s="309"/>
      <c r="Y396" s="309"/>
      <c r="Z396" s="309"/>
      <c r="AA396" s="309"/>
      <c r="AB396" s="309"/>
      <c r="AC396" s="309"/>
      <c r="AD396" s="309"/>
    </row>
    <row r="397" spans="18:30" s="311" customFormat="1" ht="12">
      <c r="R397" s="309"/>
      <c r="S397" s="309"/>
      <c r="T397" s="309"/>
      <c r="U397" s="309"/>
      <c r="V397" s="309"/>
      <c r="W397" s="309"/>
      <c r="X397" s="309"/>
      <c r="Y397" s="309"/>
      <c r="Z397" s="309"/>
      <c r="AA397" s="309"/>
      <c r="AB397" s="309"/>
      <c r="AC397" s="309"/>
      <c r="AD397" s="309"/>
    </row>
    <row r="398" spans="18:30" s="311" customFormat="1" ht="12">
      <c r="R398" s="309"/>
      <c r="S398" s="309"/>
      <c r="T398" s="309"/>
      <c r="U398" s="309"/>
      <c r="V398" s="309"/>
      <c r="W398" s="309"/>
      <c r="X398" s="309"/>
      <c r="Y398" s="309"/>
      <c r="Z398" s="309"/>
      <c r="AA398" s="309"/>
      <c r="AB398" s="309"/>
      <c r="AC398" s="309"/>
      <c r="AD398" s="309"/>
    </row>
    <row r="399" spans="18:30" s="311" customFormat="1" ht="12">
      <c r="R399" s="309"/>
      <c r="S399" s="309"/>
      <c r="T399" s="309"/>
      <c r="U399" s="309"/>
      <c r="V399" s="309"/>
      <c r="W399" s="309"/>
      <c r="X399" s="309"/>
      <c r="Y399" s="309"/>
      <c r="Z399" s="309"/>
      <c r="AA399" s="309"/>
      <c r="AB399" s="309"/>
      <c r="AC399" s="309"/>
      <c r="AD399" s="309"/>
    </row>
    <row r="400" spans="18:30" s="311" customFormat="1" ht="12">
      <c r="R400" s="309"/>
      <c r="S400" s="309"/>
      <c r="T400" s="309"/>
      <c r="U400" s="309"/>
      <c r="V400" s="309"/>
      <c r="W400" s="309"/>
      <c r="X400" s="309"/>
      <c r="Y400" s="309"/>
      <c r="Z400" s="309"/>
      <c r="AA400" s="309"/>
      <c r="AB400" s="309"/>
      <c r="AC400" s="309"/>
      <c r="AD400" s="309"/>
    </row>
    <row r="401" spans="18:30" s="311" customFormat="1" ht="12">
      <c r="R401" s="309"/>
      <c r="S401" s="309"/>
      <c r="T401" s="309"/>
      <c r="U401" s="309"/>
      <c r="V401" s="309"/>
      <c r="W401" s="309"/>
      <c r="X401" s="309"/>
      <c r="Y401" s="309"/>
      <c r="Z401" s="309"/>
      <c r="AA401" s="309"/>
      <c r="AB401" s="309"/>
      <c r="AC401" s="309"/>
      <c r="AD401" s="309"/>
    </row>
    <row r="402" spans="18:30" s="311" customFormat="1" ht="12">
      <c r="R402" s="309"/>
      <c r="S402" s="309"/>
      <c r="T402" s="309"/>
      <c r="U402" s="309"/>
      <c r="V402" s="309"/>
      <c r="W402" s="309"/>
      <c r="X402" s="309"/>
      <c r="Y402" s="309"/>
      <c r="Z402" s="309"/>
      <c r="AA402" s="309"/>
      <c r="AB402" s="309"/>
      <c r="AC402" s="309"/>
      <c r="AD402" s="309"/>
    </row>
    <row r="403" spans="18:30" s="311" customFormat="1" ht="12">
      <c r="R403" s="309"/>
      <c r="S403" s="309"/>
      <c r="T403" s="309"/>
      <c r="U403" s="309"/>
      <c r="V403" s="309"/>
      <c r="W403" s="309"/>
      <c r="X403" s="309"/>
      <c r="Y403" s="309"/>
      <c r="Z403" s="309"/>
      <c r="AA403" s="309"/>
      <c r="AB403" s="309"/>
      <c r="AC403" s="309"/>
      <c r="AD403" s="309"/>
    </row>
    <row r="404" spans="18:30" s="311" customFormat="1" ht="12">
      <c r="R404" s="309"/>
      <c r="S404" s="309"/>
      <c r="T404" s="309"/>
      <c r="U404" s="309"/>
      <c r="V404" s="309"/>
      <c r="W404" s="309"/>
      <c r="X404" s="309"/>
      <c r="Y404" s="309"/>
      <c r="Z404" s="309"/>
      <c r="AA404" s="309"/>
      <c r="AB404" s="309"/>
      <c r="AC404" s="309"/>
      <c r="AD404" s="309"/>
    </row>
    <row r="405" spans="18:30" s="311" customFormat="1" ht="12">
      <c r="R405" s="309"/>
      <c r="S405" s="309"/>
      <c r="T405" s="309"/>
      <c r="U405" s="309"/>
      <c r="V405" s="309"/>
      <c r="W405" s="309"/>
      <c r="X405" s="309"/>
      <c r="Y405" s="309"/>
      <c r="Z405" s="309"/>
      <c r="AA405" s="309"/>
      <c r="AB405" s="309"/>
      <c r="AC405" s="309"/>
      <c r="AD405" s="309"/>
    </row>
    <row r="406" spans="18:30" s="311" customFormat="1" ht="12">
      <c r="R406" s="309"/>
      <c r="S406" s="309"/>
      <c r="T406" s="309"/>
      <c r="U406" s="309"/>
      <c r="V406" s="309"/>
      <c r="W406" s="309"/>
      <c r="X406" s="309"/>
      <c r="Y406" s="309"/>
      <c r="Z406" s="309"/>
      <c r="AA406" s="309"/>
      <c r="AB406" s="309"/>
      <c r="AC406" s="309"/>
      <c r="AD406" s="309"/>
    </row>
    <row r="407" spans="18:30" s="311" customFormat="1" ht="12">
      <c r="R407" s="309"/>
      <c r="S407" s="309"/>
      <c r="T407" s="309"/>
      <c r="U407" s="309"/>
      <c r="V407" s="309"/>
      <c r="W407" s="309"/>
      <c r="X407" s="309"/>
      <c r="Y407" s="309"/>
      <c r="Z407" s="309"/>
      <c r="AA407" s="309"/>
      <c r="AB407" s="309"/>
      <c r="AC407" s="309"/>
      <c r="AD407" s="309"/>
    </row>
    <row r="408" spans="18:30" s="311" customFormat="1" ht="12">
      <c r="R408" s="309"/>
      <c r="S408" s="309"/>
      <c r="T408" s="309"/>
      <c r="U408" s="309"/>
      <c r="V408" s="309"/>
      <c r="W408" s="309"/>
      <c r="X408" s="309"/>
      <c r="Y408" s="309"/>
      <c r="Z408" s="309"/>
      <c r="AA408" s="309"/>
      <c r="AB408" s="309"/>
      <c r="AC408" s="309"/>
      <c r="AD408" s="309"/>
    </row>
    <row r="409" spans="18:30" s="311" customFormat="1" ht="12">
      <c r="R409" s="309"/>
      <c r="S409" s="309"/>
      <c r="T409" s="309"/>
      <c r="U409" s="309"/>
      <c r="V409" s="309"/>
      <c r="W409" s="309"/>
      <c r="X409" s="309"/>
      <c r="Y409" s="309"/>
      <c r="Z409" s="309"/>
      <c r="AA409" s="309"/>
      <c r="AB409" s="309"/>
      <c r="AC409" s="309"/>
      <c r="AD409" s="309"/>
    </row>
    <row r="410" spans="18:30" s="311" customFormat="1" ht="12">
      <c r="R410" s="309"/>
      <c r="S410" s="309"/>
      <c r="T410" s="309"/>
      <c r="U410" s="309"/>
      <c r="V410" s="309"/>
      <c r="W410" s="309"/>
      <c r="X410" s="309"/>
      <c r="Y410" s="309"/>
      <c r="Z410" s="309"/>
      <c r="AA410" s="309"/>
      <c r="AB410" s="309"/>
      <c r="AC410" s="309"/>
      <c r="AD410" s="309"/>
    </row>
    <row r="411" spans="18:30" s="311" customFormat="1" ht="12">
      <c r="R411" s="309"/>
      <c r="S411" s="309"/>
      <c r="T411" s="309"/>
      <c r="U411" s="309"/>
      <c r="V411" s="309"/>
      <c r="W411" s="309"/>
      <c r="X411" s="309"/>
      <c r="Y411" s="309"/>
      <c r="Z411" s="309"/>
      <c r="AA411" s="309"/>
      <c r="AB411" s="309"/>
      <c r="AC411" s="309"/>
      <c r="AD411" s="309"/>
    </row>
    <row r="412" spans="18:30" s="311" customFormat="1" ht="12">
      <c r="R412" s="309"/>
      <c r="S412" s="309"/>
      <c r="T412" s="309"/>
      <c r="U412" s="309"/>
      <c r="V412" s="309"/>
      <c r="W412" s="309"/>
      <c r="X412" s="309"/>
      <c r="Y412" s="309"/>
      <c r="Z412" s="309"/>
      <c r="AA412" s="309"/>
      <c r="AB412" s="309"/>
      <c r="AC412" s="309"/>
      <c r="AD412" s="309"/>
    </row>
    <row r="413" spans="18:30" s="311" customFormat="1" ht="12">
      <c r="R413" s="309"/>
      <c r="S413" s="309"/>
      <c r="T413" s="309"/>
      <c r="U413" s="309"/>
      <c r="V413" s="309"/>
      <c r="W413" s="309"/>
      <c r="X413" s="309"/>
      <c r="Y413" s="309"/>
      <c r="Z413" s="309"/>
      <c r="AA413" s="309"/>
      <c r="AB413" s="309"/>
      <c r="AC413" s="309"/>
      <c r="AD413" s="309"/>
    </row>
    <row r="414" spans="18:30" s="311" customFormat="1" ht="12">
      <c r="R414" s="309"/>
      <c r="S414" s="309"/>
      <c r="T414" s="309"/>
      <c r="U414" s="309"/>
      <c r="V414" s="309"/>
      <c r="W414" s="309"/>
      <c r="X414" s="309"/>
      <c r="Y414" s="309"/>
      <c r="Z414" s="309"/>
      <c r="AA414" s="309"/>
      <c r="AB414" s="309"/>
      <c r="AC414" s="309"/>
      <c r="AD414" s="309"/>
    </row>
    <row r="415" spans="18:30" s="311" customFormat="1" ht="12">
      <c r="R415" s="309"/>
      <c r="S415" s="309"/>
      <c r="T415" s="309"/>
      <c r="U415" s="309"/>
      <c r="V415" s="309"/>
      <c r="W415" s="309"/>
      <c r="X415" s="309"/>
      <c r="Y415" s="309"/>
      <c r="Z415" s="309"/>
      <c r="AA415" s="309"/>
      <c r="AB415" s="309"/>
      <c r="AC415" s="309"/>
      <c r="AD415" s="309"/>
    </row>
    <row r="416" spans="18:30" s="311" customFormat="1" ht="12">
      <c r="R416" s="309"/>
      <c r="S416" s="309"/>
      <c r="T416" s="309"/>
      <c r="U416" s="309"/>
      <c r="V416" s="309"/>
      <c r="W416" s="309"/>
      <c r="X416" s="309"/>
      <c r="Y416" s="309"/>
      <c r="Z416" s="309"/>
      <c r="AA416" s="309"/>
      <c r="AB416" s="309"/>
      <c r="AC416" s="309"/>
      <c r="AD416" s="309"/>
    </row>
    <row r="417" spans="18:30" s="311" customFormat="1" ht="12">
      <c r="R417" s="309"/>
      <c r="S417" s="309"/>
      <c r="T417" s="309"/>
      <c r="U417" s="309"/>
      <c r="V417" s="309"/>
      <c r="W417" s="309"/>
      <c r="X417" s="309"/>
      <c r="Y417" s="309"/>
      <c r="Z417" s="309"/>
      <c r="AA417" s="309"/>
      <c r="AB417" s="309"/>
      <c r="AC417" s="309"/>
      <c r="AD417" s="309"/>
    </row>
    <row r="418" spans="18:30" s="311" customFormat="1" ht="12">
      <c r="R418" s="309"/>
      <c r="S418" s="309"/>
      <c r="T418" s="309"/>
      <c r="U418" s="309"/>
      <c r="V418" s="309"/>
      <c r="W418" s="309"/>
      <c r="X418" s="309"/>
      <c r="Y418" s="309"/>
      <c r="Z418" s="309"/>
      <c r="AA418" s="309"/>
      <c r="AB418" s="309"/>
      <c r="AC418" s="309"/>
      <c r="AD418" s="309"/>
    </row>
    <row r="419" spans="18:30" s="311" customFormat="1" ht="12">
      <c r="R419" s="309"/>
      <c r="S419" s="309"/>
      <c r="T419" s="309"/>
      <c r="U419" s="309"/>
      <c r="V419" s="309"/>
      <c r="W419" s="309"/>
      <c r="X419" s="309"/>
      <c r="Y419" s="309"/>
      <c r="Z419" s="309"/>
      <c r="AA419" s="309"/>
      <c r="AB419" s="309"/>
      <c r="AC419" s="309"/>
      <c r="AD419" s="309"/>
    </row>
    <row r="420" spans="18:30" s="311" customFormat="1" ht="12">
      <c r="R420" s="309"/>
      <c r="S420" s="309"/>
      <c r="T420" s="309"/>
      <c r="U420" s="309"/>
      <c r="V420" s="309"/>
      <c r="W420" s="309"/>
      <c r="X420" s="309"/>
      <c r="Y420" s="309"/>
      <c r="Z420" s="309"/>
      <c r="AA420" s="309"/>
      <c r="AB420" s="309"/>
      <c r="AC420" s="309"/>
      <c r="AD420" s="309"/>
    </row>
    <row r="421" spans="18:30" s="311" customFormat="1" ht="12">
      <c r="R421" s="309"/>
      <c r="S421" s="309"/>
      <c r="T421" s="309"/>
      <c r="U421" s="309"/>
      <c r="V421" s="309"/>
      <c r="W421" s="309"/>
      <c r="X421" s="309"/>
      <c r="Y421" s="309"/>
      <c r="Z421" s="309"/>
      <c r="AA421" s="309"/>
      <c r="AB421" s="309"/>
      <c r="AC421" s="309"/>
      <c r="AD421" s="309"/>
    </row>
    <row r="422" spans="18:30" s="311" customFormat="1" ht="12">
      <c r="R422" s="309"/>
      <c r="S422" s="309"/>
      <c r="T422" s="309"/>
      <c r="U422" s="309"/>
      <c r="V422" s="309"/>
      <c r="W422" s="309"/>
      <c r="X422" s="309"/>
      <c r="Y422" s="309"/>
      <c r="Z422" s="309"/>
      <c r="AA422" s="309"/>
      <c r="AB422" s="309"/>
      <c r="AC422" s="309"/>
      <c r="AD422" s="309"/>
    </row>
    <row r="423" spans="18:30" s="311" customFormat="1" ht="12">
      <c r="R423" s="309"/>
      <c r="S423" s="309"/>
      <c r="T423" s="309"/>
      <c r="U423" s="309"/>
      <c r="V423" s="309"/>
      <c r="W423" s="309"/>
      <c r="X423" s="309"/>
      <c r="Y423" s="309"/>
      <c r="Z423" s="309"/>
      <c r="AA423" s="309"/>
      <c r="AB423" s="309"/>
      <c r="AC423" s="309"/>
      <c r="AD423" s="309"/>
    </row>
    <row r="424" spans="18:30" s="311" customFormat="1" ht="12">
      <c r="R424" s="309"/>
      <c r="S424" s="309"/>
      <c r="T424" s="309"/>
      <c r="U424" s="309"/>
      <c r="V424" s="309"/>
      <c r="W424" s="309"/>
      <c r="X424" s="309"/>
      <c r="Y424" s="309"/>
      <c r="Z424" s="309"/>
      <c r="AA424" s="309"/>
      <c r="AB424" s="309"/>
      <c r="AC424" s="309"/>
      <c r="AD424" s="309"/>
    </row>
    <row r="425" spans="18:30" s="311" customFormat="1" ht="12">
      <c r="R425" s="309"/>
      <c r="S425" s="309"/>
      <c r="T425" s="309"/>
      <c r="U425" s="309"/>
      <c r="V425" s="309"/>
      <c r="W425" s="309"/>
      <c r="X425" s="309"/>
      <c r="Y425" s="309"/>
      <c r="Z425" s="309"/>
      <c r="AA425" s="309"/>
      <c r="AB425" s="309"/>
      <c r="AC425" s="309"/>
      <c r="AD425" s="309"/>
    </row>
    <row r="426" spans="18:30" s="311" customFormat="1" ht="12">
      <c r="R426" s="309"/>
      <c r="S426" s="309"/>
      <c r="T426" s="309"/>
      <c r="U426" s="309"/>
      <c r="V426" s="309"/>
      <c r="W426" s="309"/>
      <c r="X426" s="309"/>
      <c r="Y426" s="309"/>
      <c r="Z426" s="309"/>
      <c r="AA426" s="309"/>
      <c r="AB426" s="309"/>
      <c r="AC426" s="309"/>
      <c r="AD426" s="309"/>
    </row>
    <row r="427" spans="18:30" s="311" customFormat="1" ht="12">
      <c r="R427" s="309"/>
      <c r="S427" s="309"/>
      <c r="T427" s="309"/>
      <c r="U427" s="309"/>
      <c r="V427" s="309"/>
      <c r="W427" s="309"/>
      <c r="X427" s="309"/>
      <c r="Y427" s="309"/>
      <c r="Z427" s="309"/>
      <c r="AA427" s="309"/>
      <c r="AB427" s="309"/>
      <c r="AC427" s="309"/>
      <c r="AD427" s="309"/>
    </row>
    <row r="428" spans="18:30" s="311" customFormat="1" ht="12">
      <c r="R428" s="309"/>
      <c r="S428" s="309"/>
      <c r="T428" s="309"/>
      <c r="U428" s="309"/>
      <c r="V428" s="309"/>
      <c r="W428" s="309"/>
      <c r="X428" s="309"/>
      <c r="Y428" s="309"/>
      <c r="Z428" s="309"/>
      <c r="AA428" s="309"/>
      <c r="AB428" s="309"/>
      <c r="AC428" s="309"/>
      <c r="AD428" s="309"/>
    </row>
    <row r="429" spans="18:30" s="311" customFormat="1" ht="12">
      <c r="R429" s="309"/>
      <c r="S429" s="309"/>
      <c r="T429" s="309"/>
      <c r="U429" s="309"/>
      <c r="V429" s="309"/>
      <c r="W429" s="309"/>
      <c r="X429" s="309"/>
      <c r="Y429" s="309"/>
      <c r="Z429" s="309"/>
      <c r="AA429" s="309"/>
      <c r="AB429" s="309"/>
      <c r="AC429" s="309"/>
      <c r="AD429" s="309"/>
    </row>
    <row r="430" spans="18:30" s="311" customFormat="1" ht="12">
      <c r="R430" s="309"/>
      <c r="S430" s="309"/>
      <c r="T430" s="309"/>
      <c r="U430" s="309"/>
      <c r="V430" s="309"/>
      <c r="W430" s="309"/>
      <c r="X430" s="309"/>
      <c r="Y430" s="309"/>
      <c r="Z430" s="309"/>
      <c r="AA430" s="309"/>
      <c r="AB430" s="309"/>
      <c r="AC430" s="309"/>
      <c r="AD430" s="309"/>
    </row>
    <row r="431" spans="18:30" s="311" customFormat="1" ht="12">
      <c r="R431" s="309"/>
      <c r="S431" s="309"/>
      <c r="T431" s="309"/>
      <c r="U431" s="309"/>
      <c r="V431" s="309"/>
      <c r="W431" s="309"/>
      <c r="X431" s="309"/>
      <c r="Y431" s="309"/>
      <c r="Z431" s="309"/>
      <c r="AA431" s="309"/>
      <c r="AB431" s="309"/>
      <c r="AC431" s="309"/>
      <c r="AD431" s="309"/>
    </row>
    <row r="432" spans="18:30" s="311" customFormat="1" ht="12">
      <c r="R432" s="309"/>
      <c r="S432" s="309"/>
      <c r="T432" s="309"/>
      <c r="U432" s="309"/>
      <c r="V432" s="309"/>
      <c r="W432" s="309"/>
      <c r="X432" s="309"/>
      <c r="Y432" s="309"/>
      <c r="Z432" s="309"/>
      <c r="AA432" s="309"/>
      <c r="AB432" s="309"/>
      <c r="AC432" s="309"/>
      <c r="AD432" s="309"/>
    </row>
    <row r="433" spans="18:30" s="311" customFormat="1" ht="12">
      <c r="R433" s="309"/>
      <c r="S433" s="309"/>
      <c r="T433" s="309"/>
      <c r="U433" s="309"/>
      <c r="V433" s="309"/>
      <c r="W433" s="309"/>
      <c r="X433" s="309"/>
      <c r="Y433" s="309"/>
      <c r="Z433" s="309"/>
      <c r="AA433" s="309"/>
      <c r="AB433" s="309"/>
      <c r="AC433" s="309"/>
      <c r="AD433" s="309"/>
    </row>
    <row r="434" spans="18:30" s="311" customFormat="1" ht="12">
      <c r="R434" s="309"/>
      <c r="S434" s="309"/>
      <c r="T434" s="309"/>
      <c r="U434" s="309"/>
      <c r="V434" s="309"/>
      <c r="W434" s="309"/>
      <c r="X434" s="309"/>
      <c r="Y434" s="309"/>
      <c r="Z434" s="309"/>
      <c r="AA434" s="309"/>
      <c r="AB434" s="309"/>
      <c r="AC434" s="309"/>
      <c r="AD434" s="309"/>
    </row>
    <row r="435" spans="18:30" s="311" customFormat="1" ht="12">
      <c r="R435" s="309"/>
      <c r="S435" s="309"/>
      <c r="T435" s="309"/>
      <c r="U435" s="309"/>
      <c r="V435" s="309"/>
      <c r="W435" s="309"/>
      <c r="X435" s="309"/>
      <c r="Y435" s="309"/>
      <c r="Z435" s="309"/>
      <c r="AA435" s="309"/>
      <c r="AB435" s="309"/>
      <c r="AC435" s="309"/>
      <c r="AD435" s="309"/>
    </row>
    <row r="436" spans="18:30" s="311" customFormat="1" ht="12">
      <c r="R436" s="309"/>
      <c r="S436" s="309"/>
      <c r="T436" s="309"/>
      <c r="U436" s="309"/>
      <c r="V436" s="309"/>
      <c r="W436" s="309"/>
      <c r="X436" s="309"/>
      <c r="Y436" s="309"/>
      <c r="Z436" s="309"/>
      <c r="AA436" s="309"/>
      <c r="AB436" s="309"/>
      <c r="AC436" s="309"/>
      <c r="AD436" s="309"/>
    </row>
    <row r="437" spans="18:30" s="311" customFormat="1" ht="12">
      <c r="R437" s="309"/>
      <c r="S437" s="309"/>
      <c r="T437" s="309"/>
      <c r="U437" s="309"/>
      <c r="V437" s="309"/>
      <c r="W437" s="309"/>
      <c r="X437" s="309"/>
      <c r="Y437" s="309"/>
      <c r="Z437" s="309"/>
      <c r="AA437" s="309"/>
      <c r="AB437" s="309"/>
      <c r="AC437" s="309"/>
      <c r="AD437" s="309"/>
    </row>
    <row r="438" spans="18:30" s="311" customFormat="1" ht="12">
      <c r="R438" s="309"/>
      <c r="S438" s="309"/>
      <c r="T438" s="309"/>
      <c r="U438" s="309"/>
      <c r="V438" s="309"/>
      <c r="W438" s="309"/>
      <c r="X438" s="309"/>
      <c r="Y438" s="309"/>
      <c r="Z438" s="309"/>
      <c r="AA438" s="309"/>
      <c r="AB438" s="309"/>
      <c r="AC438" s="309"/>
      <c r="AD438" s="309"/>
    </row>
    <row r="439" spans="18:30" s="311" customFormat="1" ht="12">
      <c r="R439" s="309"/>
      <c r="S439" s="309"/>
      <c r="T439" s="309"/>
      <c r="U439" s="309"/>
      <c r="V439" s="309"/>
      <c r="W439" s="309"/>
      <c r="X439" s="309"/>
      <c r="Y439" s="309"/>
      <c r="Z439" s="309"/>
      <c r="AA439" s="309"/>
      <c r="AB439" s="309"/>
      <c r="AC439" s="309"/>
      <c r="AD439" s="309"/>
    </row>
    <row r="440" spans="18:30" s="311" customFormat="1" ht="12">
      <c r="R440" s="309"/>
      <c r="S440" s="309"/>
      <c r="T440" s="309"/>
      <c r="U440" s="309"/>
      <c r="V440" s="309"/>
      <c r="W440" s="309"/>
      <c r="X440" s="309"/>
      <c r="Y440" s="309"/>
      <c r="Z440" s="309"/>
      <c r="AA440" s="309"/>
      <c r="AB440" s="309"/>
      <c r="AC440" s="309"/>
      <c r="AD440" s="309"/>
    </row>
    <row r="441" spans="18:30" s="311" customFormat="1" ht="12">
      <c r="R441" s="309"/>
      <c r="S441" s="309"/>
      <c r="T441" s="309"/>
      <c r="U441" s="309"/>
      <c r="V441" s="309"/>
      <c r="W441" s="309"/>
      <c r="X441" s="309"/>
      <c r="Y441" s="309"/>
      <c r="Z441" s="309"/>
      <c r="AA441" s="309"/>
      <c r="AB441" s="309"/>
      <c r="AC441" s="309"/>
      <c r="AD441" s="309"/>
    </row>
    <row r="442" spans="18:30" s="311" customFormat="1" ht="12">
      <c r="R442" s="309"/>
      <c r="S442" s="309"/>
      <c r="T442" s="309"/>
      <c r="U442" s="309"/>
      <c r="V442" s="309"/>
      <c r="W442" s="309"/>
      <c r="X442" s="309"/>
      <c r="Y442" s="309"/>
      <c r="Z442" s="309"/>
      <c r="AA442" s="309"/>
      <c r="AB442" s="309"/>
      <c r="AC442" s="309"/>
      <c r="AD442" s="309"/>
    </row>
    <row r="443" spans="18:30" s="311" customFormat="1" ht="12">
      <c r="R443" s="309"/>
      <c r="S443" s="309"/>
      <c r="T443" s="309"/>
      <c r="U443" s="309"/>
      <c r="V443" s="309"/>
      <c r="W443" s="309"/>
      <c r="X443" s="309"/>
      <c r="Y443" s="309"/>
      <c r="Z443" s="309"/>
      <c r="AA443" s="309"/>
      <c r="AB443" s="309"/>
      <c r="AC443" s="309"/>
      <c r="AD443" s="309"/>
    </row>
    <row r="444" spans="18:30" s="311" customFormat="1" ht="12">
      <c r="R444" s="309"/>
      <c r="S444" s="309"/>
      <c r="T444" s="309"/>
      <c r="U444" s="309"/>
      <c r="V444" s="309"/>
      <c r="W444" s="309"/>
      <c r="X444" s="309"/>
      <c r="Y444" s="309"/>
      <c r="Z444" s="309"/>
      <c r="AA444" s="309"/>
      <c r="AB444" s="309"/>
      <c r="AC444" s="309"/>
      <c r="AD444" s="309"/>
    </row>
    <row r="445" spans="18:30" s="311" customFormat="1" ht="12">
      <c r="R445" s="309"/>
      <c r="S445" s="309"/>
      <c r="T445" s="309"/>
      <c r="U445" s="309"/>
      <c r="V445" s="309"/>
      <c r="W445" s="309"/>
      <c r="X445" s="309"/>
      <c r="Y445" s="309"/>
      <c r="Z445" s="309"/>
      <c r="AA445" s="309"/>
      <c r="AB445" s="309"/>
      <c r="AC445" s="309"/>
      <c r="AD445" s="309"/>
    </row>
    <row r="446" spans="18:30" s="311" customFormat="1" ht="12">
      <c r="R446" s="309"/>
      <c r="S446" s="309"/>
      <c r="T446" s="309"/>
      <c r="U446" s="309"/>
      <c r="V446" s="309"/>
      <c r="W446" s="309"/>
      <c r="X446" s="309"/>
      <c r="Y446" s="309"/>
      <c r="Z446" s="309"/>
      <c r="AA446" s="309"/>
      <c r="AB446" s="309"/>
      <c r="AC446" s="309"/>
      <c r="AD446" s="309"/>
    </row>
    <row r="447" spans="18:30" s="311" customFormat="1" ht="12">
      <c r="R447" s="309"/>
      <c r="S447" s="309"/>
      <c r="T447" s="309"/>
      <c r="U447" s="309"/>
      <c r="V447" s="309"/>
      <c r="W447" s="309"/>
      <c r="X447" s="309"/>
      <c r="Y447" s="309"/>
      <c r="Z447" s="309"/>
      <c r="AA447" s="309"/>
      <c r="AB447" s="309"/>
      <c r="AC447" s="309"/>
      <c r="AD447" s="309"/>
    </row>
    <row r="448" spans="18:30" s="311" customFormat="1" ht="12">
      <c r="R448" s="309"/>
      <c r="S448" s="309"/>
      <c r="T448" s="309"/>
      <c r="U448" s="309"/>
      <c r="V448" s="309"/>
      <c r="W448" s="309"/>
      <c r="X448" s="309"/>
      <c r="Y448" s="309"/>
      <c r="Z448" s="309"/>
      <c r="AA448" s="309"/>
      <c r="AB448" s="309"/>
      <c r="AC448" s="309"/>
      <c r="AD448" s="309"/>
    </row>
    <row r="449" spans="18:30" s="311" customFormat="1" ht="12">
      <c r="R449" s="309"/>
      <c r="S449" s="309"/>
      <c r="T449" s="309"/>
      <c r="U449" s="309"/>
      <c r="V449" s="309"/>
      <c r="W449" s="309"/>
      <c r="X449" s="309"/>
      <c r="Y449" s="309"/>
      <c r="Z449" s="309"/>
      <c r="AA449" s="309"/>
      <c r="AB449" s="309"/>
      <c r="AC449" s="309"/>
      <c r="AD449" s="309"/>
    </row>
    <row r="450" spans="18:30" s="311" customFormat="1" ht="12">
      <c r="R450" s="309"/>
      <c r="S450" s="309"/>
      <c r="T450" s="309"/>
      <c r="U450" s="309"/>
      <c r="V450" s="309"/>
      <c r="W450" s="309"/>
      <c r="X450" s="309"/>
      <c r="Y450" s="309"/>
      <c r="Z450" s="309"/>
      <c r="AA450" s="309"/>
      <c r="AB450" s="309"/>
      <c r="AC450" s="309"/>
      <c r="AD450" s="309"/>
    </row>
    <row r="451" spans="18:30" s="311" customFormat="1" ht="12">
      <c r="R451" s="309"/>
      <c r="S451" s="309"/>
      <c r="T451" s="309"/>
      <c r="U451" s="309"/>
      <c r="V451" s="309"/>
      <c r="W451" s="309"/>
      <c r="X451" s="309"/>
      <c r="Y451" s="309"/>
      <c r="Z451" s="309"/>
      <c r="AA451" s="309"/>
      <c r="AB451" s="309"/>
      <c r="AC451" s="309"/>
      <c r="AD451" s="309"/>
    </row>
    <row r="452" spans="18:30" s="311" customFormat="1" ht="12">
      <c r="R452" s="309"/>
      <c r="S452" s="309"/>
      <c r="T452" s="309"/>
      <c r="U452" s="309"/>
      <c r="V452" s="309"/>
      <c r="W452" s="309"/>
      <c r="X452" s="309"/>
      <c r="Y452" s="309"/>
      <c r="Z452" s="309"/>
      <c r="AA452" s="309"/>
      <c r="AB452" s="309"/>
      <c r="AC452" s="309"/>
      <c r="AD452" s="309"/>
    </row>
    <row r="453" spans="18:30" s="311" customFormat="1" ht="12">
      <c r="R453" s="309"/>
      <c r="S453" s="309"/>
      <c r="T453" s="309"/>
      <c r="U453" s="309"/>
      <c r="V453" s="309"/>
      <c r="W453" s="309"/>
      <c r="X453" s="309"/>
      <c r="Y453" s="309"/>
      <c r="Z453" s="309"/>
      <c r="AA453" s="309"/>
      <c r="AB453" s="309"/>
      <c r="AC453" s="309"/>
      <c r="AD453" s="309"/>
    </row>
    <row r="454" spans="18:30" s="311" customFormat="1" ht="12">
      <c r="R454" s="309"/>
      <c r="S454" s="309"/>
      <c r="T454" s="309"/>
      <c r="U454" s="309"/>
      <c r="V454" s="309"/>
      <c r="W454" s="309"/>
      <c r="X454" s="309"/>
      <c r="Y454" s="309"/>
      <c r="Z454" s="309"/>
      <c r="AA454" s="309"/>
      <c r="AB454" s="309"/>
      <c r="AC454" s="309"/>
      <c r="AD454" s="309"/>
    </row>
    <row r="455" spans="18:30" s="311" customFormat="1" ht="12">
      <c r="R455" s="309"/>
      <c r="S455" s="309"/>
      <c r="T455" s="309"/>
      <c r="U455" s="309"/>
      <c r="V455" s="309"/>
      <c r="W455" s="309"/>
      <c r="X455" s="309"/>
      <c r="Y455" s="309"/>
      <c r="Z455" s="309"/>
      <c r="AA455" s="309"/>
      <c r="AB455" s="309"/>
      <c r="AC455" s="309"/>
      <c r="AD455" s="309"/>
    </row>
    <row r="456" spans="18:30" s="311" customFormat="1" ht="12">
      <c r="R456" s="309"/>
      <c r="S456" s="309"/>
      <c r="T456" s="309"/>
      <c r="U456" s="309"/>
      <c r="V456" s="309"/>
      <c r="W456" s="309"/>
      <c r="X456" s="309"/>
      <c r="Y456" s="309"/>
      <c r="Z456" s="309"/>
      <c r="AA456" s="309"/>
      <c r="AB456" s="309"/>
      <c r="AC456" s="309"/>
      <c r="AD456" s="309"/>
    </row>
    <row r="457" spans="18:30" s="311" customFormat="1" ht="12">
      <c r="R457" s="309"/>
      <c r="S457" s="309"/>
      <c r="T457" s="309"/>
      <c r="U457" s="309"/>
      <c r="V457" s="309"/>
      <c r="W457" s="309"/>
      <c r="X457" s="309"/>
      <c r="Y457" s="309"/>
      <c r="Z457" s="309"/>
      <c r="AA457" s="309"/>
      <c r="AB457" s="309"/>
      <c r="AC457" s="309"/>
      <c r="AD457" s="309"/>
    </row>
    <row r="458" spans="18:30" s="311" customFormat="1" ht="12">
      <c r="R458" s="309"/>
      <c r="S458" s="309"/>
      <c r="T458" s="309"/>
      <c r="U458" s="309"/>
      <c r="V458" s="309"/>
      <c r="W458" s="309"/>
      <c r="X458" s="309"/>
      <c r="Y458" s="309"/>
      <c r="Z458" s="309"/>
      <c r="AA458" s="309"/>
      <c r="AB458" s="309"/>
      <c r="AC458" s="309"/>
      <c r="AD458" s="309"/>
    </row>
    <row r="459" spans="18:30" s="311" customFormat="1" ht="12">
      <c r="R459" s="309"/>
      <c r="S459" s="309"/>
      <c r="T459" s="309"/>
      <c r="U459" s="309"/>
      <c r="V459" s="309"/>
      <c r="W459" s="309"/>
      <c r="X459" s="309"/>
      <c r="Y459" s="309"/>
      <c r="Z459" s="309"/>
      <c r="AA459" s="309"/>
      <c r="AB459" s="309"/>
      <c r="AC459" s="309"/>
      <c r="AD459" s="309"/>
    </row>
    <row r="460" spans="18:30" s="311" customFormat="1" ht="12">
      <c r="R460" s="309"/>
      <c r="S460" s="309"/>
      <c r="T460" s="309"/>
      <c r="U460" s="309"/>
      <c r="V460" s="309"/>
      <c r="W460" s="309"/>
      <c r="X460" s="309"/>
      <c r="Y460" s="309"/>
      <c r="Z460" s="309"/>
      <c r="AA460" s="309"/>
      <c r="AB460" s="309"/>
      <c r="AC460" s="309"/>
      <c r="AD460" s="309"/>
    </row>
    <row r="461" spans="18:30" s="311" customFormat="1" ht="12">
      <c r="R461" s="309"/>
      <c r="S461" s="309"/>
      <c r="T461" s="309"/>
      <c r="U461" s="309"/>
      <c r="V461" s="309"/>
      <c r="W461" s="309"/>
      <c r="X461" s="309"/>
      <c r="Y461" s="309"/>
      <c r="Z461" s="309"/>
      <c r="AA461" s="309"/>
      <c r="AB461" s="309"/>
      <c r="AC461" s="309"/>
      <c r="AD461" s="309"/>
    </row>
    <row r="462" spans="18:30" s="311" customFormat="1" ht="12">
      <c r="R462" s="309"/>
      <c r="S462" s="309"/>
      <c r="T462" s="309"/>
      <c r="U462" s="309"/>
      <c r="V462" s="309"/>
      <c r="W462" s="309"/>
      <c r="X462" s="309"/>
      <c r="Y462" s="309"/>
      <c r="Z462" s="309"/>
      <c r="AA462" s="309"/>
      <c r="AB462" s="309"/>
      <c r="AC462" s="309"/>
      <c r="AD462" s="309"/>
    </row>
    <row r="463" spans="18:30" s="311" customFormat="1" ht="12">
      <c r="R463" s="309"/>
      <c r="S463" s="309"/>
      <c r="T463" s="309"/>
      <c r="U463" s="309"/>
      <c r="V463" s="309"/>
      <c r="W463" s="309"/>
      <c r="X463" s="309"/>
      <c r="Y463" s="309"/>
      <c r="Z463" s="309"/>
      <c r="AA463" s="309"/>
      <c r="AB463" s="309"/>
      <c r="AC463" s="309"/>
      <c r="AD463" s="309"/>
    </row>
    <row r="464" spans="18:30" s="311" customFormat="1" ht="12">
      <c r="R464" s="309"/>
      <c r="S464" s="309"/>
      <c r="T464" s="309"/>
      <c r="U464" s="309"/>
      <c r="V464" s="309"/>
      <c r="W464" s="309"/>
      <c r="X464" s="309"/>
      <c r="Y464" s="309"/>
      <c r="Z464" s="309"/>
      <c r="AA464" s="309"/>
      <c r="AB464" s="309"/>
      <c r="AC464" s="309"/>
      <c r="AD464" s="309"/>
    </row>
    <row r="465" spans="18:30" s="311" customFormat="1" ht="12">
      <c r="R465" s="309"/>
      <c r="S465" s="309"/>
      <c r="T465" s="309"/>
      <c r="U465" s="309"/>
      <c r="V465" s="309"/>
      <c r="W465" s="309"/>
      <c r="X465" s="309"/>
      <c r="Y465" s="309"/>
      <c r="Z465" s="309"/>
      <c r="AA465" s="309"/>
      <c r="AB465" s="309"/>
      <c r="AC465" s="309"/>
      <c r="AD465" s="309"/>
    </row>
    <row r="466" spans="18:30" s="311" customFormat="1" ht="12">
      <c r="R466" s="309"/>
      <c r="S466" s="309"/>
      <c r="T466" s="309"/>
      <c r="U466" s="309"/>
      <c r="V466" s="309"/>
      <c r="W466" s="309"/>
      <c r="X466" s="309"/>
      <c r="Y466" s="309"/>
      <c r="Z466" s="309"/>
      <c r="AA466" s="309"/>
      <c r="AB466" s="309"/>
      <c r="AC466" s="309"/>
      <c r="AD466" s="309"/>
    </row>
    <row r="467" spans="18:30" s="311" customFormat="1" ht="12">
      <c r="R467" s="309"/>
      <c r="S467" s="309"/>
      <c r="T467" s="309"/>
      <c r="U467" s="309"/>
      <c r="V467" s="309"/>
      <c r="W467" s="309"/>
      <c r="X467" s="309"/>
      <c r="Y467" s="309"/>
      <c r="Z467" s="309"/>
      <c r="AA467" s="309"/>
      <c r="AB467" s="309"/>
      <c r="AC467" s="309"/>
      <c r="AD467" s="309"/>
    </row>
    <row r="468" spans="18:30" s="311" customFormat="1" ht="12">
      <c r="R468" s="309"/>
      <c r="S468" s="309"/>
      <c r="T468" s="309"/>
      <c r="U468" s="309"/>
      <c r="V468" s="309"/>
      <c r="W468" s="309"/>
      <c r="X468" s="309"/>
      <c r="Y468" s="309"/>
      <c r="Z468" s="309"/>
      <c r="AA468" s="309"/>
      <c r="AB468" s="309"/>
      <c r="AC468" s="309"/>
      <c r="AD468" s="309"/>
    </row>
    <row r="469" spans="18:30" s="311" customFormat="1" ht="12">
      <c r="R469" s="309"/>
      <c r="S469" s="309"/>
      <c r="T469" s="309"/>
      <c r="U469" s="309"/>
      <c r="V469" s="309"/>
      <c r="W469" s="309"/>
      <c r="X469" s="309"/>
      <c r="Y469" s="309"/>
      <c r="Z469" s="309"/>
      <c r="AA469" s="309"/>
      <c r="AB469" s="309"/>
      <c r="AC469" s="309"/>
      <c r="AD469" s="309"/>
    </row>
    <row r="470" spans="18:30" s="311" customFormat="1" ht="12">
      <c r="R470" s="309"/>
      <c r="S470" s="309"/>
      <c r="T470" s="309"/>
      <c r="U470" s="309"/>
      <c r="V470" s="309"/>
      <c r="W470" s="309"/>
      <c r="X470" s="309"/>
      <c r="Y470" s="309"/>
      <c r="Z470" s="309"/>
      <c r="AA470" s="309"/>
      <c r="AB470" s="309"/>
      <c r="AC470" s="309"/>
      <c r="AD470" s="309"/>
    </row>
    <row r="471" spans="18:30" s="311" customFormat="1" ht="12">
      <c r="R471" s="309"/>
      <c r="S471" s="309"/>
      <c r="T471" s="309"/>
      <c r="U471" s="309"/>
      <c r="V471" s="309"/>
      <c r="W471" s="309"/>
      <c r="X471" s="309"/>
      <c r="Y471" s="309"/>
      <c r="Z471" s="309"/>
      <c r="AA471" s="309"/>
      <c r="AB471" s="309"/>
      <c r="AC471" s="309"/>
      <c r="AD471" s="309"/>
    </row>
    <row r="472" spans="18:30" s="311" customFormat="1" ht="12">
      <c r="R472" s="309"/>
      <c r="S472" s="309"/>
      <c r="T472" s="309"/>
      <c r="U472" s="309"/>
      <c r="V472" s="309"/>
      <c r="W472" s="309"/>
      <c r="X472" s="309"/>
      <c r="Y472" s="309"/>
      <c r="Z472" s="309"/>
      <c r="AA472" s="309"/>
      <c r="AB472" s="309"/>
      <c r="AC472" s="309"/>
      <c r="AD472" s="309"/>
    </row>
    <row r="473" spans="18:30" s="311" customFormat="1" ht="12">
      <c r="R473" s="309"/>
      <c r="S473" s="309"/>
      <c r="T473" s="309"/>
      <c r="U473" s="309"/>
      <c r="V473" s="309"/>
      <c r="W473" s="309"/>
      <c r="X473" s="309"/>
      <c r="Y473" s="309"/>
      <c r="Z473" s="309"/>
      <c r="AA473" s="309"/>
      <c r="AB473" s="309"/>
      <c r="AC473" s="309"/>
      <c r="AD473" s="309"/>
    </row>
    <row r="474" spans="18:30" s="311" customFormat="1" ht="12">
      <c r="R474" s="309"/>
      <c r="S474" s="309"/>
      <c r="T474" s="309"/>
      <c r="U474" s="309"/>
      <c r="V474" s="309"/>
      <c r="W474" s="309"/>
      <c r="X474" s="309"/>
      <c r="Y474" s="309"/>
      <c r="Z474" s="309"/>
      <c r="AA474" s="309"/>
      <c r="AB474" s="309"/>
      <c r="AC474" s="309"/>
      <c r="AD474" s="309"/>
    </row>
    <row r="475" spans="18:30" s="311" customFormat="1" ht="12">
      <c r="R475" s="309"/>
      <c r="S475" s="309"/>
      <c r="T475" s="309"/>
      <c r="U475" s="309"/>
      <c r="V475" s="309"/>
      <c r="W475" s="309"/>
      <c r="X475" s="309"/>
      <c r="Y475" s="309"/>
      <c r="Z475" s="309"/>
      <c r="AA475" s="309"/>
      <c r="AB475" s="309"/>
      <c r="AC475" s="309"/>
      <c r="AD475" s="309"/>
    </row>
    <row r="476" spans="18:30" s="311" customFormat="1" ht="12">
      <c r="R476" s="309"/>
      <c r="S476" s="309"/>
      <c r="T476" s="309"/>
      <c r="U476" s="309"/>
      <c r="V476" s="309"/>
      <c r="W476" s="309"/>
      <c r="X476" s="309"/>
      <c r="Y476" s="309"/>
      <c r="Z476" s="309"/>
      <c r="AA476" s="309"/>
      <c r="AB476" s="309"/>
      <c r="AC476" s="309"/>
      <c r="AD476" s="309"/>
    </row>
    <row r="477" spans="18:30" s="311" customFormat="1" ht="12">
      <c r="R477" s="309"/>
      <c r="S477" s="309"/>
      <c r="T477" s="309"/>
      <c r="U477" s="309"/>
      <c r="V477" s="309"/>
      <c r="W477" s="309"/>
      <c r="X477" s="309"/>
      <c r="Y477" s="309"/>
      <c r="Z477" s="309"/>
      <c r="AA477" s="309"/>
      <c r="AB477" s="309"/>
      <c r="AC477" s="309"/>
      <c r="AD477" s="309"/>
    </row>
    <row r="478" spans="18:30" s="311" customFormat="1" ht="12">
      <c r="R478" s="309"/>
      <c r="S478" s="309"/>
      <c r="T478" s="309"/>
      <c r="U478" s="309"/>
      <c r="V478" s="309"/>
      <c r="W478" s="309"/>
      <c r="X478" s="309"/>
      <c r="Y478" s="309"/>
      <c r="Z478" s="309"/>
      <c r="AA478" s="309"/>
      <c r="AB478" s="309"/>
      <c r="AC478" s="309"/>
      <c r="AD478" s="309"/>
    </row>
    <row r="479" spans="18:30" s="311" customFormat="1" ht="12">
      <c r="R479" s="309"/>
      <c r="S479" s="309"/>
      <c r="T479" s="309"/>
      <c r="U479" s="309"/>
      <c r="V479" s="309"/>
      <c r="W479" s="309"/>
      <c r="X479" s="309"/>
      <c r="Y479" s="309"/>
      <c r="Z479" s="309"/>
      <c r="AA479" s="309"/>
      <c r="AB479" s="309"/>
      <c r="AC479" s="309"/>
      <c r="AD479" s="309"/>
    </row>
    <row r="480" spans="18:30" s="311" customFormat="1" ht="12">
      <c r="R480" s="309"/>
      <c r="S480" s="309"/>
      <c r="T480" s="309"/>
      <c r="U480" s="309"/>
      <c r="V480" s="309"/>
      <c r="W480" s="309"/>
      <c r="X480" s="309"/>
      <c r="Y480" s="309"/>
      <c r="Z480" s="309"/>
      <c r="AA480" s="309"/>
      <c r="AB480" s="309"/>
      <c r="AC480" s="309"/>
      <c r="AD480" s="309"/>
    </row>
    <row r="481" spans="18:30" s="311" customFormat="1" ht="12">
      <c r="R481" s="309"/>
      <c r="S481" s="309"/>
      <c r="T481" s="309"/>
      <c r="U481" s="309"/>
      <c r="V481" s="309"/>
      <c r="W481" s="309"/>
      <c r="X481" s="309"/>
      <c r="Y481" s="309"/>
      <c r="Z481" s="309"/>
      <c r="AA481" s="309"/>
      <c r="AB481" s="309"/>
      <c r="AC481" s="309"/>
      <c r="AD481" s="309"/>
    </row>
    <row r="482" spans="18:30" s="311" customFormat="1" ht="12">
      <c r="R482" s="309"/>
      <c r="S482" s="309"/>
      <c r="T482" s="309"/>
      <c r="U482" s="309"/>
      <c r="V482" s="309"/>
      <c r="W482" s="309"/>
      <c r="X482" s="309"/>
      <c r="Y482" s="309"/>
      <c r="Z482" s="309"/>
      <c r="AA482" s="309"/>
      <c r="AB482" s="309"/>
      <c r="AC482" s="309"/>
      <c r="AD482" s="309"/>
    </row>
    <row r="483" spans="18:30" s="311" customFormat="1" ht="12">
      <c r="R483" s="309"/>
      <c r="S483" s="309"/>
      <c r="T483" s="309"/>
      <c r="U483" s="309"/>
      <c r="V483" s="309"/>
      <c r="W483" s="309"/>
      <c r="X483" s="309"/>
      <c r="Y483" s="309"/>
      <c r="Z483" s="309"/>
      <c r="AA483" s="309"/>
      <c r="AB483" s="309"/>
      <c r="AC483" s="309"/>
      <c r="AD483" s="309"/>
    </row>
    <row r="484" spans="18:30" s="311" customFormat="1" ht="12">
      <c r="R484" s="309"/>
      <c r="S484" s="309"/>
      <c r="T484" s="309"/>
      <c r="U484" s="309"/>
      <c r="V484" s="309"/>
      <c r="W484" s="309"/>
      <c r="X484" s="309"/>
      <c r="Y484" s="309"/>
      <c r="Z484" s="309"/>
      <c r="AA484" s="309"/>
      <c r="AB484" s="309"/>
      <c r="AC484" s="309"/>
      <c r="AD484" s="309"/>
    </row>
    <row r="485" spans="18:30" s="311" customFormat="1" ht="12">
      <c r="R485" s="309"/>
      <c r="S485" s="309"/>
      <c r="T485" s="309"/>
      <c r="U485" s="309"/>
      <c r="V485" s="309"/>
      <c r="W485" s="309"/>
      <c r="X485" s="309"/>
      <c r="Y485" s="309"/>
      <c r="Z485" s="309"/>
      <c r="AA485" s="309"/>
      <c r="AB485" s="309"/>
      <c r="AC485" s="309"/>
      <c r="AD485" s="309"/>
    </row>
    <row r="486" spans="18:30" s="311" customFormat="1" ht="12">
      <c r="R486" s="309"/>
      <c r="S486" s="309"/>
      <c r="T486" s="309"/>
      <c r="U486" s="309"/>
      <c r="V486" s="309"/>
      <c r="W486" s="309"/>
      <c r="X486" s="309"/>
      <c r="Y486" s="309"/>
      <c r="Z486" s="309"/>
      <c r="AA486" s="309"/>
      <c r="AB486" s="309"/>
      <c r="AC486" s="309"/>
      <c r="AD486" s="309"/>
    </row>
    <row r="487" spans="18:30" s="311" customFormat="1" ht="12">
      <c r="R487" s="309"/>
      <c r="S487" s="309"/>
      <c r="T487" s="309"/>
      <c r="U487" s="309"/>
      <c r="V487" s="309"/>
      <c r="W487" s="309"/>
      <c r="X487" s="309"/>
      <c r="Y487" s="309"/>
      <c r="Z487" s="309"/>
      <c r="AA487" s="309"/>
      <c r="AB487" s="309"/>
      <c r="AC487" s="309"/>
      <c r="AD487" s="309"/>
    </row>
    <row r="488" spans="18:30" s="311" customFormat="1" ht="12">
      <c r="R488" s="309"/>
      <c r="S488" s="309"/>
      <c r="T488" s="309"/>
      <c r="U488" s="309"/>
      <c r="V488" s="309"/>
      <c r="W488" s="309"/>
      <c r="X488" s="309"/>
      <c r="Y488" s="309"/>
      <c r="Z488" s="309"/>
      <c r="AA488" s="309"/>
      <c r="AB488" s="309"/>
      <c r="AC488" s="309"/>
      <c r="AD488" s="309"/>
    </row>
    <row r="489" spans="18:30" s="311" customFormat="1" ht="12">
      <c r="R489" s="309"/>
      <c r="S489" s="309"/>
      <c r="T489" s="309"/>
      <c r="U489" s="309"/>
      <c r="V489" s="309"/>
      <c r="W489" s="309"/>
      <c r="X489" s="309"/>
      <c r="Y489" s="309"/>
      <c r="Z489" s="309"/>
      <c r="AA489" s="309"/>
      <c r="AB489" s="309"/>
      <c r="AC489" s="309"/>
      <c r="AD489" s="309"/>
    </row>
    <row r="490" spans="18:30" s="311" customFormat="1" ht="12">
      <c r="R490" s="309"/>
      <c r="S490" s="309"/>
      <c r="T490" s="309"/>
      <c r="U490" s="309"/>
      <c r="V490" s="309"/>
      <c r="W490" s="309"/>
      <c r="X490" s="309"/>
      <c r="Y490" s="309"/>
      <c r="Z490" s="309"/>
      <c r="AA490" s="309"/>
      <c r="AB490" s="309"/>
      <c r="AC490" s="309"/>
      <c r="AD490" s="309"/>
    </row>
    <row r="491" spans="18:30" s="311" customFormat="1" ht="12">
      <c r="R491" s="309"/>
      <c r="S491" s="309"/>
      <c r="T491" s="309"/>
      <c r="U491" s="309"/>
      <c r="V491" s="309"/>
      <c r="W491" s="309"/>
      <c r="X491" s="309"/>
      <c r="Y491" s="309"/>
      <c r="Z491" s="309"/>
      <c r="AA491" s="309"/>
      <c r="AB491" s="309"/>
      <c r="AC491" s="309"/>
      <c r="AD491" s="309"/>
    </row>
    <row r="492" spans="18:30" s="311" customFormat="1" ht="12">
      <c r="R492" s="309"/>
      <c r="S492" s="309"/>
      <c r="T492" s="309"/>
      <c r="U492" s="309"/>
      <c r="V492" s="309"/>
      <c r="W492" s="309"/>
      <c r="X492" s="309"/>
      <c r="Y492" s="309"/>
      <c r="Z492" s="309"/>
      <c r="AA492" s="309"/>
      <c r="AB492" s="309"/>
      <c r="AC492" s="309"/>
      <c r="AD492" s="309"/>
    </row>
    <row r="493" spans="18:30" s="311" customFormat="1" ht="12">
      <c r="R493" s="309"/>
      <c r="S493" s="309"/>
      <c r="T493" s="309"/>
      <c r="U493" s="309"/>
      <c r="V493" s="309"/>
      <c r="W493" s="309"/>
      <c r="X493" s="309"/>
      <c r="Y493" s="309"/>
      <c r="Z493" s="309"/>
      <c r="AA493" s="309"/>
      <c r="AB493" s="309"/>
      <c r="AC493" s="309"/>
      <c r="AD493" s="309"/>
    </row>
    <row r="494" spans="18:30" s="311" customFormat="1" ht="12">
      <c r="R494" s="309"/>
      <c r="S494" s="309"/>
      <c r="T494" s="309"/>
      <c r="U494" s="309"/>
      <c r="V494" s="309"/>
      <c r="W494" s="309"/>
      <c r="X494" s="309"/>
      <c r="Y494" s="309"/>
      <c r="Z494" s="309"/>
      <c r="AA494" s="309"/>
      <c r="AB494" s="309"/>
      <c r="AC494" s="309"/>
      <c r="AD494" s="309"/>
    </row>
    <row r="495" spans="18:30" s="311" customFormat="1" ht="12">
      <c r="R495" s="309"/>
      <c r="S495" s="309"/>
      <c r="T495" s="309"/>
      <c r="U495" s="309"/>
      <c r="V495" s="309"/>
      <c r="W495" s="309"/>
      <c r="X495" s="309"/>
      <c r="Y495" s="309"/>
      <c r="Z495" s="309"/>
      <c r="AA495" s="309"/>
      <c r="AB495" s="309"/>
      <c r="AC495" s="309"/>
      <c r="AD495" s="309"/>
    </row>
    <row r="496" spans="18:30" s="311" customFormat="1" ht="12">
      <c r="R496" s="309"/>
      <c r="S496" s="309"/>
      <c r="T496" s="309"/>
      <c r="U496" s="309"/>
      <c r="V496" s="309"/>
      <c r="W496" s="309"/>
      <c r="X496" s="309"/>
      <c r="Y496" s="309"/>
      <c r="Z496" s="309"/>
      <c r="AA496" s="309"/>
      <c r="AB496" s="309"/>
      <c r="AC496" s="309"/>
      <c r="AD496" s="309"/>
    </row>
    <row r="497" spans="18:30" s="311" customFormat="1" ht="12">
      <c r="R497" s="309"/>
      <c r="S497" s="309"/>
      <c r="T497" s="309"/>
      <c r="U497" s="309"/>
      <c r="V497" s="309"/>
      <c r="W497" s="309"/>
      <c r="X497" s="309"/>
      <c r="Y497" s="309"/>
      <c r="Z497" s="309"/>
      <c r="AA497" s="309"/>
      <c r="AB497" s="309"/>
      <c r="AC497" s="309"/>
      <c r="AD497" s="309"/>
    </row>
    <row r="498" spans="18:30" s="311" customFormat="1" ht="12">
      <c r="R498" s="309"/>
      <c r="S498" s="309"/>
      <c r="T498" s="309"/>
      <c r="U498" s="309"/>
      <c r="V498" s="309"/>
      <c r="W498" s="309"/>
      <c r="X498" s="309"/>
      <c r="Y498" s="309"/>
      <c r="Z498" s="309"/>
      <c r="AA498" s="309"/>
      <c r="AB498" s="309"/>
      <c r="AC498" s="309"/>
      <c r="AD498" s="309"/>
    </row>
    <row r="499" spans="18:30" s="311" customFormat="1" ht="12">
      <c r="R499" s="309"/>
      <c r="S499" s="309"/>
      <c r="T499" s="309"/>
      <c r="U499" s="309"/>
      <c r="V499" s="309"/>
      <c r="W499" s="309"/>
      <c r="X499" s="309"/>
      <c r="Y499" s="309"/>
      <c r="Z499" s="309"/>
      <c r="AA499" s="309"/>
      <c r="AB499" s="309"/>
      <c r="AC499" s="309"/>
      <c r="AD499" s="309"/>
    </row>
    <row r="500" spans="18:30" s="311" customFormat="1" ht="12">
      <c r="R500" s="309"/>
      <c r="S500" s="309"/>
      <c r="T500" s="309"/>
      <c r="U500" s="309"/>
      <c r="V500" s="309"/>
      <c r="W500" s="309"/>
      <c r="X500" s="309"/>
      <c r="Y500" s="309"/>
      <c r="Z500" s="309"/>
      <c r="AA500" s="309"/>
      <c r="AB500" s="309"/>
      <c r="AC500" s="309"/>
      <c r="AD500" s="309"/>
    </row>
    <row r="501" spans="18:30" s="311" customFormat="1" ht="12">
      <c r="R501" s="309"/>
      <c r="S501" s="309"/>
      <c r="T501" s="309"/>
      <c r="U501" s="309"/>
      <c r="V501" s="309"/>
      <c r="W501" s="309"/>
      <c r="X501" s="309"/>
      <c r="Y501" s="309"/>
      <c r="Z501" s="309"/>
      <c r="AA501" s="309"/>
      <c r="AB501" s="309"/>
      <c r="AC501" s="309"/>
      <c r="AD501" s="309"/>
    </row>
    <row r="502" spans="18:30" s="311" customFormat="1" ht="12">
      <c r="R502" s="309"/>
      <c r="S502" s="309"/>
      <c r="T502" s="309"/>
      <c r="U502" s="309"/>
      <c r="V502" s="309"/>
      <c r="W502" s="309"/>
      <c r="X502" s="309"/>
      <c r="Y502" s="309"/>
      <c r="Z502" s="309"/>
      <c r="AA502" s="309"/>
      <c r="AB502" s="309"/>
      <c r="AC502" s="309"/>
      <c r="AD502" s="309"/>
    </row>
    <row r="503" spans="18:30" s="311" customFormat="1" ht="12">
      <c r="R503" s="309"/>
      <c r="S503" s="309"/>
      <c r="T503" s="309"/>
      <c r="U503" s="309"/>
      <c r="V503" s="309"/>
      <c r="W503" s="309"/>
      <c r="X503" s="309"/>
      <c r="Y503" s="309"/>
      <c r="Z503" s="309"/>
      <c r="AA503" s="309"/>
      <c r="AB503" s="309"/>
      <c r="AC503" s="309"/>
      <c r="AD503" s="309"/>
    </row>
    <row r="504" spans="18:30" s="311" customFormat="1" ht="12">
      <c r="R504" s="309"/>
      <c r="S504" s="309"/>
      <c r="T504" s="309"/>
      <c r="U504" s="309"/>
      <c r="V504" s="309"/>
      <c r="W504" s="309"/>
      <c r="X504" s="309"/>
      <c r="Y504" s="309"/>
      <c r="Z504" s="309"/>
      <c r="AA504" s="309"/>
      <c r="AB504" s="309"/>
      <c r="AC504" s="309"/>
      <c r="AD504" s="309"/>
    </row>
    <row r="505" spans="18:30" s="311" customFormat="1" ht="12">
      <c r="R505" s="309"/>
      <c r="S505" s="309"/>
      <c r="T505" s="309"/>
      <c r="U505" s="309"/>
      <c r="V505" s="309"/>
      <c r="W505" s="309"/>
      <c r="X505" s="309"/>
      <c r="Y505" s="309"/>
      <c r="Z505" s="309"/>
      <c r="AA505" s="309"/>
      <c r="AB505" s="309"/>
      <c r="AC505" s="309"/>
      <c r="AD505" s="309"/>
    </row>
    <row r="506" spans="18:30" s="311" customFormat="1" ht="12">
      <c r="R506" s="309"/>
      <c r="S506" s="309"/>
      <c r="T506" s="309"/>
      <c r="U506" s="309"/>
      <c r="V506" s="309"/>
      <c r="W506" s="309"/>
      <c r="X506" s="309"/>
      <c r="Y506" s="309"/>
      <c r="Z506" s="309"/>
      <c r="AA506" s="309"/>
      <c r="AB506" s="309"/>
      <c r="AC506" s="309"/>
      <c r="AD506" s="309"/>
    </row>
    <row r="507" spans="18:30" s="311" customFormat="1" ht="12">
      <c r="R507" s="309"/>
      <c r="S507" s="309"/>
      <c r="T507" s="309"/>
      <c r="U507" s="309"/>
      <c r="V507" s="309"/>
      <c r="W507" s="309"/>
      <c r="X507" s="309"/>
      <c r="Y507" s="309"/>
      <c r="Z507" s="309"/>
      <c r="AA507" s="309"/>
      <c r="AB507" s="309"/>
      <c r="AC507" s="309"/>
      <c r="AD507" s="309"/>
    </row>
    <row r="508" spans="18:30" s="311" customFormat="1" ht="12">
      <c r="R508" s="309"/>
      <c r="S508" s="309"/>
      <c r="T508" s="309"/>
      <c r="U508" s="309"/>
      <c r="V508" s="309"/>
      <c r="W508" s="309"/>
      <c r="X508" s="309"/>
      <c r="Y508" s="309"/>
      <c r="Z508" s="309"/>
      <c r="AA508" s="309"/>
      <c r="AB508" s="309"/>
      <c r="AC508" s="309"/>
      <c r="AD508" s="309"/>
    </row>
    <row r="509" spans="18:30" s="311" customFormat="1" ht="12">
      <c r="R509" s="309"/>
      <c r="S509" s="309"/>
      <c r="T509" s="309"/>
      <c r="U509" s="309"/>
      <c r="V509" s="309"/>
      <c r="W509" s="309"/>
      <c r="X509" s="309"/>
      <c r="Y509" s="309"/>
      <c r="Z509" s="309"/>
      <c r="AA509" s="309"/>
      <c r="AB509" s="309"/>
      <c r="AC509" s="309"/>
      <c r="AD509" s="309"/>
    </row>
    <row r="510" spans="18:30" s="311" customFormat="1" ht="12">
      <c r="R510" s="309"/>
      <c r="S510" s="309"/>
      <c r="T510" s="309"/>
      <c r="U510" s="309"/>
      <c r="V510" s="309"/>
      <c r="W510" s="309"/>
      <c r="X510" s="309"/>
      <c r="Y510" s="309"/>
      <c r="Z510" s="309"/>
      <c r="AA510" s="309"/>
      <c r="AB510" s="309"/>
      <c r="AC510" s="309"/>
      <c r="AD510" s="309"/>
    </row>
    <row r="511" spans="18:30" s="311" customFormat="1" ht="12">
      <c r="R511" s="309"/>
      <c r="S511" s="309"/>
      <c r="T511" s="309"/>
      <c r="U511" s="309"/>
      <c r="V511" s="309"/>
      <c r="W511" s="309"/>
      <c r="X511" s="309"/>
      <c r="Y511" s="309"/>
      <c r="Z511" s="309"/>
      <c r="AA511" s="309"/>
      <c r="AB511" s="309"/>
      <c r="AC511" s="309"/>
      <c r="AD511" s="309"/>
    </row>
    <row r="512" spans="18:30" s="311" customFormat="1" ht="12">
      <c r="R512" s="309"/>
      <c r="S512" s="309"/>
      <c r="T512" s="309"/>
      <c r="U512" s="309"/>
      <c r="V512" s="309"/>
      <c r="W512" s="309"/>
      <c r="X512" s="309"/>
      <c r="Y512" s="309"/>
      <c r="Z512" s="309"/>
      <c r="AA512" s="309"/>
      <c r="AB512" s="309"/>
      <c r="AC512" s="309"/>
      <c r="AD512" s="309"/>
    </row>
    <row r="513" spans="18:30" s="311" customFormat="1" ht="12">
      <c r="R513" s="309"/>
      <c r="S513" s="309"/>
      <c r="T513" s="309"/>
      <c r="U513" s="309"/>
      <c r="V513" s="309"/>
      <c r="W513" s="309"/>
      <c r="X513" s="309"/>
      <c r="Y513" s="309"/>
      <c r="Z513" s="309"/>
      <c r="AA513" s="309"/>
      <c r="AB513" s="309"/>
      <c r="AC513" s="309"/>
      <c r="AD513" s="309"/>
    </row>
    <row r="514" spans="18:30" s="311" customFormat="1" ht="12">
      <c r="R514" s="309"/>
      <c r="S514" s="309"/>
      <c r="T514" s="309"/>
      <c r="U514" s="309"/>
      <c r="V514" s="309"/>
      <c r="W514" s="309"/>
      <c r="X514" s="309"/>
      <c r="Y514" s="309"/>
      <c r="Z514" s="309"/>
      <c r="AA514" s="309"/>
      <c r="AB514" s="309"/>
      <c r="AC514" s="309"/>
      <c r="AD514" s="309"/>
    </row>
    <row r="515" spans="18:30" s="311" customFormat="1" ht="12">
      <c r="R515" s="309"/>
      <c r="S515" s="309"/>
      <c r="T515" s="309"/>
      <c r="U515" s="309"/>
      <c r="V515" s="309"/>
      <c r="W515" s="309"/>
      <c r="X515" s="309"/>
      <c r="Y515" s="309"/>
      <c r="Z515" s="309"/>
      <c r="AA515" s="309"/>
      <c r="AB515" s="309"/>
      <c r="AC515" s="309"/>
      <c r="AD515" s="309"/>
    </row>
    <row r="516" spans="18:30" s="311" customFormat="1" ht="12">
      <c r="R516" s="309"/>
      <c r="S516" s="309"/>
      <c r="T516" s="309"/>
      <c r="U516" s="309"/>
      <c r="V516" s="309"/>
      <c r="W516" s="309"/>
      <c r="X516" s="309"/>
      <c r="Y516" s="309"/>
      <c r="Z516" s="309"/>
      <c r="AA516" s="309"/>
      <c r="AB516" s="309"/>
      <c r="AC516" s="309"/>
      <c r="AD516" s="309"/>
    </row>
    <row r="517" spans="18:30" s="311" customFormat="1" ht="12">
      <c r="R517" s="309"/>
      <c r="S517" s="309"/>
      <c r="T517" s="309"/>
      <c r="U517" s="309"/>
      <c r="V517" s="309"/>
      <c r="W517" s="309"/>
      <c r="X517" s="309"/>
      <c r="Y517" s="309"/>
      <c r="Z517" s="309"/>
      <c r="AA517" s="309"/>
      <c r="AB517" s="309"/>
      <c r="AC517" s="309"/>
      <c r="AD517" s="309"/>
    </row>
    <row r="518" spans="18:30" s="311" customFormat="1" ht="12">
      <c r="R518" s="309"/>
      <c r="S518" s="309"/>
      <c r="T518" s="309"/>
      <c r="U518" s="309"/>
      <c r="V518" s="309"/>
      <c r="W518" s="309"/>
      <c r="X518" s="309"/>
      <c r="Y518" s="309"/>
      <c r="Z518" s="309"/>
      <c r="AA518" s="309"/>
      <c r="AB518" s="309"/>
      <c r="AC518" s="309"/>
      <c r="AD518" s="309"/>
    </row>
    <row r="519" spans="18:30" s="311" customFormat="1" ht="12">
      <c r="R519" s="309"/>
      <c r="S519" s="309"/>
      <c r="T519" s="309"/>
      <c r="U519" s="309"/>
      <c r="V519" s="309"/>
      <c r="W519" s="309"/>
      <c r="X519" s="309"/>
      <c r="Y519" s="309"/>
      <c r="Z519" s="309"/>
      <c r="AA519" s="309"/>
      <c r="AB519" s="309"/>
      <c r="AC519" s="309"/>
      <c r="AD519" s="309"/>
    </row>
    <row r="520" spans="18:30" s="311" customFormat="1" ht="12">
      <c r="R520" s="309"/>
      <c r="S520" s="309"/>
      <c r="T520" s="309"/>
      <c r="U520" s="309"/>
      <c r="V520" s="309"/>
      <c r="W520" s="309"/>
      <c r="X520" s="309"/>
      <c r="Y520" s="309"/>
      <c r="Z520" s="309"/>
      <c r="AA520" s="309"/>
      <c r="AB520" s="309"/>
      <c r="AC520" s="309"/>
      <c r="AD520" s="309"/>
    </row>
    <row r="521" spans="18:30" s="311" customFormat="1" ht="12">
      <c r="R521" s="309"/>
      <c r="S521" s="309"/>
      <c r="T521" s="309"/>
      <c r="U521" s="309"/>
      <c r="V521" s="309"/>
      <c r="W521" s="309"/>
      <c r="X521" s="309"/>
      <c r="Y521" s="309"/>
      <c r="Z521" s="309"/>
      <c r="AA521" s="309"/>
      <c r="AB521" s="309"/>
      <c r="AC521" s="309"/>
      <c r="AD521" s="309"/>
    </row>
    <row r="522" spans="18:30" s="311" customFormat="1" ht="12">
      <c r="R522" s="309"/>
      <c r="S522" s="309"/>
      <c r="T522" s="309"/>
      <c r="U522" s="309"/>
      <c r="V522" s="309"/>
      <c r="W522" s="309"/>
      <c r="X522" s="309"/>
      <c r="Y522" s="309"/>
      <c r="Z522" s="309"/>
      <c r="AA522" s="309"/>
      <c r="AB522" s="309"/>
      <c r="AC522" s="309"/>
      <c r="AD522" s="309"/>
    </row>
    <row r="523" spans="18:30" s="311" customFormat="1" ht="12">
      <c r="R523" s="309"/>
      <c r="S523" s="309"/>
      <c r="T523" s="309"/>
      <c r="U523" s="309"/>
      <c r="V523" s="309"/>
      <c r="W523" s="309"/>
      <c r="X523" s="309"/>
      <c r="Y523" s="309"/>
      <c r="Z523" s="309"/>
      <c r="AA523" s="309"/>
      <c r="AB523" s="309"/>
      <c r="AC523" s="309"/>
      <c r="AD523" s="309"/>
    </row>
    <row r="524" spans="18:30" s="311" customFormat="1" ht="12">
      <c r="R524" s="309"/>
      <c r="S524" s="309"/>
      <c r="T524" s="309"/>
      <c r="U524" s="309"/>
      <c r="V524" s="309"/>
      <c r="W524" s="309"/>
      <c r="X524" s="309"/>
      <c r="Y524" s="309"/>
      <c r="Z524" s="309"/>
      <c r="AA524" s="309"/>
      <c r="AB524" s="309"/>
      <c r="AC524" s="309"/>
      <c r="AD524" s="309"/>
    </row>
    <row r="525" spans="18:30" s="311" customFormat="1" ht="12">
      <c r="R525" s="309"/>
      <c r="S525" s="309"/>
      <c r="T525" s="309"/>
      <c r="U525" s="309"/>
      <c r="V525" s="309"/>
      <c r="W525" s="309"/>
      <c r="X525" s="309"/>
      <c r="Y525" s="309"/>
      <c r="Z525" s="309"/>
      <c r="AA525" s="309"/>
      <c r="AB525" s="309"/>
      <c r="AC525" s="309"/>
      <c r="AD525" s="309"/>
    </row>
    <row r="526" spans="18:30" s="311" customFormat="1" ht="12">
      <c r="R526" s="309"/>
      <c r="S526" s="309"/>
      <c r="T526" s="309"/>
      <c r="U526" s="309"/>
      <c r="V526" s="309"/>
      <c r="W526" s="309"/>
      <c r="X526" s="309"/>
      <c r="Y526" s="309"/>
      <c r="Z526" s="309"/>
      <c r="AA526" s="309"/>
      <c r="AB526" s="309"/>
      <c r="AC526" s="309"/>
      <c r="AD526" s="309"/>
    </row>
    <row r="527" spans="18:30" s="311" customFormat="1" ht="12">
      <c r="R527" s="309"/>
      <c r="S527" s="309"/>
      <c r="T527" s="309"/>
      <c r="U527" s="309"/>
      <c r="V527" s="309"/>
      <c r="W527" s="309"/>
      <c r="X527" s="309"/>
      <c r="Y527" s="309"/>
      <c r="Z527" s="309"/>
      <c r="AA527" s="309"/>
      <c r="AB527" s="309"/>
      <c r="AC527" s="309"/>
      <c r="AD527" s="309"/>
    </row>
    <row r="528" spans="18:30" s="311" customFormat="1" ht="12">
      <c r="R528" s="309"/>
      <c r="S528" s="309"/>
      <c r="T528" s="309"/>
      <c r="U528" s="309"/>
      <c r="V528" s="309"/>
      <c r="W528" s="309"/>
      <c r="X528" s="309"/>
      <c r="Y528" s="309"/>
      <c r="Z528" s="309"/>
      <c r="AA528" s="309"/>
      <c r="AB528" s="309"/>
      <c r="AC528" s="309"/>
      <c r="AD528" s="309"/>
    </row>
    <row r="529" spans="18:30" s="311" customFormat="1" ht="12">
      <c r="R529" s="309"/>
      <c r="S529" s="309"/>
      <c r="T529" s="309"/>
      <c r="U529" s="309"/>
      <c r="V529" s="309"/>
      <c r="W529" s="309"/>
      <c r="X529" s="309"/>
      <c r="Y529" s="309"/>
      <c r="Z529" s="309"/>
      <c r="AA529" s="309"/>
      <c r="AB529" s="309"/>
      <c r="AC529" s="309"/>
      <c r="AD529" s="309"/>
    </row>
    <row r="530" spans="18:30" s="311" customFormat="1" ht="12">
      <c r="R530" s="309"/>
      <c r="S530" s="309"/>
      <c r="T530" s="309"/>
      <c r="U530" s="309"/>
      <c r="V530" s="309"/>
      <c r="W530" s="309"/>
      <c r="X530" s="309"/>
      <c r="Y530" s="309"/>
      <c r="Z530" s="309"/>
      <c r="AA530" s="309"/>
      <c r="AB530" s="309"/>
      <c r="AC530" s="309"/>
      <c r="AD530" s="309"/>
    </row>
    <row r="531" spans="18:30" s="311" customFormat="1" ht="12">
      <c r="R531" s="309"/>
      <c r="S531" s="309"/>
      <c r="T531" s="309"/>
      <c r="U531" s="309"/>
      <c r="V531" s="309"/>
      <c r="W531" s="309"/>
      <c r="X531" s="309"/>
      <c r="Y531" s="309"/>
      <c r="Z531" s="309"/>
      <c r="AA531" s="309"/>
      <c r="AB531" s="309"/>
      <c r="AC531" s="309"/>
      <c r="AD531" s="309"/>
    </row>
    <row r="532" spans="18:30" s="311" customFormat="1" ht="12">
      <c r="R532" s="309"/>
      <c r="S532" s="309"/>
      <c r="T532" s="309"/>
      <c r="U532" s="309"/>
      <c r="V532" s="309"/>
      <c r="W532" s="309"/>
      <c r="X532" s="309"/>
      <c r="Y532" s="309"/>
      <c r="Z532" s="309"/>
      <c r="AA532" s="309"/>
      <c r="AB532" s="309"/>
      <c r="AC532" s="309"/>
      <c r="AD532" s="309"/>
    </row>
    <row r="533" spans="18:30" s="311" customFormat="1" ht="12">
      <c r="R533" s="309"/>
      <c r="S533" s="309"/>
      <c r="T533" s="309"/>
      <c r="U533" s="309"/>
      <c r="V533" s="309"/>
      <c r="W533" s="309"/>
      <c r="X533" s="309"/>
      <c r="Y533" s="309"/>
      <c r="Z533" s="309"/>
      <c r="AA533" s="309"/>
      <c r="AB533" s="309"/>
      <c r="AC533" s="309"/>
      <c r="AD533" s="309"/>
    </row>
    <row r="534" spans="18:30" s="311" customFormat="1" ht="12">
      <c r="R534" s="309"/>
      <c r="S534" s="309"/>
      <c r="T534" s="309"/>
      <c r="U534" s="309"/>
      <c r="V534" s="309"/>
      <c r="W534" s="309"/>
      <c r="X534" s="309"/>
      <c r="Y534" s="309"/>
      <c r="Z534" s="309"/>
      <c r="AA534" s="309"/>
      <c r="AB534" s="309"/>
      <c r="AC534" s="309"/>
      <c r="AD534" s="309"/>
    </row>
    <row r="535" spans="18:30" s="311" customFormat="1" ht="12">
      <c r="R535" s="309"/>
      <c r="S535" s="309"/>
      <c r="T535" s="309"/>
      <c r="U535" s="309"/>
      <c r="V535" s="309"/>
      <c r="W535" s="309"/>
      <c r="X535" s="309"/>
      <c r="Y535" s="309"/>
      <c r="Z535" s="309"/>
      <c r="AA535" s="309"/>
      <c r="AB535" s="309"/>
      <c r="AC535" s="309"/>
      <c r="AD535" s="309"/>
    </row>
    <row r="536" spans="18:30" s="311" customFormat="1" ht="12">
      <c r="R536" s="309"/>
      <c r="S536" s="309"/>
      <c r="T536" s="309"/>
      <c r="U536" s="309"/>
      <c r="V536" s="309"/>
      <c r="W536" s="309"/>
      <c r="X536" s="309"/>
      <c r="Y536" s="309"/>
      <c r="Z536" s="309"/>
      <c r="AA536" s="309"/>
      <c r="AB536" s="309"/>
      <c r="AC536" s="309"/>
      <c r="AD536" s="309"/>
    </row>
    <row r="537" spans="18:30" s="311" customFormat="1" ht="12">
      <c r="R537" s="309"/>
      <c r="S537" s="309"/>
      <c r="T537" s="309"/>
      <c r="U537" s="309"/>
      <c r="V537" s="309"/>
      <c r="W537" s="309"/>
      <c r="X537" s="309"/>
      <c r="Y537" s="309"/>
      <c r="Z537" s="309"/>
      <c r="AA537" s="309"/>
      <c r="AB537" s="309"/>
      <c r="AC537" s="309"/>
      <c r="AD537" s="309"/>
    </row>
    <row r="538" spans="18:30" s="311" customFormat="1" ht="12">
      <c r="R538" s="309"/>
      <c r="S538" s="309"/>
      <c r="T538" s="309"/>
      <c r="U538" s="309"/>
      <c r="V538" s="309"/>
      <c r="W538" s="309"/>
      <c r="X538" s="309"/>
      <c r="Y538" s="309"/>
      <c r="Z538" s="309"/>
      <c r="AA538" s="309"/>
      <c r="AB538" s="309"/>
      <c r="AC538" s="309"/>
      <c r="AD538" s="309"/>
    </row>
    <row r="539" spans="18:30" s="311" customFormat="1" ht="12">
      <c r="R539" s="309"/>
      <c r="S539" s="309"/>
      <c r="T539" s="309"/>
      <c r="U539" s="309"/>
      <c r="V539" s="309"/>
      <c r="W539" s="309"/>
      <c r="X539" s="309"/>
      <c r="Y539" s="309"/>
      <c r="Z539" s="309"/>
      <c r="AA539" s="309"/>
      <c r="AB539" s="309"/>
      <c r="AC539" s="309"/>
      <c r="AD539" s="309"/>
    </row>
    <row r="540" spans="18:30" s="311" customFormat="1" ht="12">
      <c r="R540" s="309"/>
      <c r="S540" s="309"/>
      <c r="T540" s="309"/>
      <c r="U540" s="309"/>
      <c r="V540" s="309"/>
      <c r="W540" s="309"/>
      <c r="X540" s="309"/>
      <c r="Y540" s="309"/>
      <c r="Z540" s="309"/>
      <c r="AA540" s="309"/>
      <c r="AB540" s="309"/>
      <c r="AC540" s="309"/>
      <c r="AD540" s="309"/>
    </row>
    <row r="541" spans="18:30" s="311" customFormat="1" ht="12">
      <c r="R541" s="309"/>
      <c r="S541" s="309"/>
      <c r="T541" s="309"/>
      <c r="U541" s="309"/>
      <c r="V541" s="309"/>
      <c r="W541" s="309"/>
      <c r="X541" s="309"/>
      <c r="Y541" s="309"/>
      <c r="Z541" s="309"/>
      <c r="AA541" s="309"/>
      <c r="AB541" s="309"/>
      <c r="AC541" s="309"/>
      <c r="AD541" s="309"/>
    </row>
    <row r="542" spans="18:30" s="311" customFormat="1" ht="12">
      <c r="R542" s="309"/>
      <c r="S542" s="309"/>
      <c r="T542" s="309"/>
      <c r="U542" s="309"/>
      <c r="V542" s="309"/>
      <c r="W542" s="309"/>
      <c r="X542" s="309"/>
      <c r="Y542" s="309"/>
      <c r="Z542" s="309"/>
      <c r="AA542" s="309"/>
      <c r="AB542" s="309"/>
      <c r="AC542" s="309"/>
      <c r="AD542" s="309"/>
    </row>
    <row r="543" spans="18:30" s="311" customFormat="1" ht="12">
      <c r="R543" s="309"/>
      <c r="S543" s="309"/>
      <c r="T543" s="309"/>
      <c r="U543" s="309"/>
      <c r="V543" s="309"/>
      <c r="W543" s="309"/>
      <c r="X543" s="309"/>
      <c r="Y543" s="309"/>
      <c r="Z543" s="309"/>
      <c r="AA543" s="309"/>
      <c r="AB543" s="309"/>
      <c r="AC543" s="309"/>
      <c r="AD543" s="309"/>
    </row>
    <row r="544" spans="18:30" s="311" customFormat="1" ht="12">
      <c r="R544" s="309"/>
      <c r="S544" s="309"/>
      <c r="T544" s="309"/>
      <c r="U544" s="309"/>
      <c r="V544" s="309"/>
      <c r="W544" s="309"/>
      <c r="X544" s="309"/>
      <c r="Y544" s="309"/>
      <c r="Z544" s="309"/>
      <c r="AA544" s="309"/>
      <c r="AB544" s="309"/>
      <c r="AC544" s="309"/>
      <c r="AD544" s="309"/>
    </row>
    <row r="545" spans="18:30" s="311" customFormat="1" ht="12">
      <c r="R545" s="309"/>
      <c r="S545" s="309"/>
      <c r="T545" s="309"/>
      <c r="U545" s="309"/>
      <c r="V545" s="309"/>
      <c r="W545" s="309"/>
      <c r="X545" s="309"/>
      <c r="Y545" s="309"/>
      <c r="Z545" s="309"/>
      <c r="AA545" s="309"/>
      <c r="AB545" s="309"/>
      <c r="AC545" s="309"/>
      <c r="AD545" s="309"/>
    </row>
    <row r="546" spans="18:30" s="311" customFormat="1" ht="12">
      <c r="R546" s="309"/>
      <c r="S546" s="309"/>
      <c r="T546" s="309"/>
      <c r="U546" s="309"/>
      <c r="V546" s="309"/>
      <c r="W546" s="309"/>
      <c r="X546" s="309"/>
      <c r="Y546" s="309"/>
      <c r="Z546" s="309"/>
      <c r="AA546" s="309"/>
      <c r="AB546" s="309"/>
      <c r="AC546" s="309"/>
      <c r="AD546" s="309"/>
    </row>
    <row r="547" spans="18:30" s="311" customFormat="1" ht="12">
      <c r="R547" s="309"/>
      <c r="S547" s="309"/>
      <c r="T547" s="309"/>
      <c r="U547" s="309"/>
      <c r="V547" s="309"/>
      <c r="W547" s="309"/>
      <c r="X547" s="309"/>
      <c r="Y547" s="309"/>
      <c r="Z547" s="309"/>
      <c r="AA547" s="309"/>
      <c r="AB547" s="309"/>
      <c r="AC547" s="309"/>
      <c r="AD547" s="309"/>
    </row>
    <row r="548" spans="18:30" s="311" customFormat="1" ht="12">
      <c r="R548" s="309"/>
      <c r="S548" s="309"/>
      <c r="T548" s="309"/>
      <c r="U548" s="309"/>
      <c r="V548" s="309"/>
      <c r="W548" s="309"/>
      <c r="X548" s="309"/>
      <c r="Y548" s="309"/>
      <c r="Z548" s="309"/>
      <c r="AA548" s="309"/>
      <c r="AB548" s="309"/>
      <c r="AC548" s="309"/>
      <c r="AD548" s="309"/>
    </row>
    <row r="549" spans="18:30" s="311" customFormat="1" ht="12">
      <c r="R549" s="309"/>
      <c r="S549" s="309"/>
      <c r="T549" s="309"/>
      <c r="U549" s="309"/>
      <c r="V549" s="309"/>
      <c r="W549" s="309"/>
      <c r="X549" s="309"/>
      <c r="Y549" s="309"/>
      <c r="Z549" s="309"/>
      <c r="AA549" s="309"/>
      <c r="AB549" s="309"/>
      <c r="AC549" s="309"/>
      <c r="AD549" s="309"/>
    </row>
    <row r="550" spans="18:30" s="311" customFormat="1" ht="12">
      <c r="R550" s="309"/>
      <c r="S550" s="309"/>
      <c r="T550" s="309"/>
      <c r="U550" s="309"/>
      <c r="V550" s="309"/>
      <c r="W550" s="309"/>
      <c r="X550" s="309"/>
      <c r="Y550" s="309"/>
      <c r="Z550" s="309"/>
      <c r="AA550" s="309"/>
      <c r="AB550" s="309"/>
      <c r="AC550" s="309"/>
      <c r="AD550" s="309"/>
    </row>
    <row r="551" spans="18:30" s="311" customFormat="1" ht="12">
      <c r="R551" s="309"/>
      <c r="S551" s="309"/>
      <c r="T551" s="309"/>
      <c r="U551" s="309"/>
      <c r="V551" s="309"/>
      <c r="W551" s="309"/>
      <c r="X551" s="309"/>
      <c r="Y551" s="309"/>
      <c r="Z551" s="309"/>
      <c r="AA551" s="309"/>
      <c r="AB551" s="309"/>
      <c r="AC551" s="309"/>
      <c r="AD551" s="309"/>
    </row>
    <row r="552" spans="18:30" s="311" customFormat="1" ht="12">
      <c r="R552" s="309"/>
      <c r="S552" s="309"/>
      <c r="T552" s="309"/>
      <c r="U552" s="309"/>
      <c r="V552" s="309"/>
      <c r="W552" s="309"/>
      <c r="X552" s="309"/>
      <c r="Y552" s="309"/>
      <c r="Z552" s="309"/>
      <c r="AA552" s="309"/>
      <c r="AB552" s="309"/>
      <c r="AC552" s="309"/>
      <c r="AD552" s="309"/>
    </row>
    <row r="553" spans="18:30" s="311" customFormat="1" ht="12">
      <c r="R553" s="309"/>
      <c r="S553" s="309"/>
      <c r="T553" s="309"/>
      <c r="U553" s="309"/>
      <c r="V553" s="309"/>
      <c r="W553" s="309"/>
      <c r="X553" s="309"/>
      <c r="Y553" s="309"/>
      <c r="Z553" s="309"/>
      <c r="AA553" s="309"/>
      <c r="AB553" s="309"/>
      <c r="AC553" s="309"/>
      <c r="AD553" s="309"/>
    </row>
    <row r="554" spans="18:30" s="311" customFormat="1" ht="12">
      <c r="R554" s="309"/>
      <c r="S554" s="309"/>
      <c r="T554" s="309"/>
      <c r="U554" s="309"/>
      <c r="V554" s="309"/>
      <c r="W554" s="309"/>
      <c r="X554" s="309"/>
      <c r="Y554" s="309"/>
      <c r="Z554" s="309"/>
      <c r="AA554" s="309"/>
      <c r="AB554" s="309"/>
      <c r="AC554" s="309"/>
      <c r="AD554" s="309"/>
    </row>
    <row r="555" spans="18:30" s="311" customFormat="1" ht="12">
      <c r="R555" s="309"/>
      <c r="S555" s="309"/>
      <c r="T555" s="309"/>
      <c r="U555" s="309"/>
      <c r="V555" s="309"/>
      <c r="W555" s="309"/>
      <c r="X555" s="309"/>
      <c r="Y555" s="309"/>
      <c r="Z555" s="309"/>
      <c r="AA555" s="309"/>
      <c r="AB555" s="309"/>
      <c r="AC555" s="309"/>
      <c r="AD555" s="309"/>
    </row>
    <row r="556" spans="18:30" s="311" customFormat="1" ht="12">
      <c r="R556" s="309"/>
      <c r="S556" s="309"/>
      <c r="T556" s="309"/>
      <c r="U556" s="309"/>
      <c r="V556" s="309"/>
      <c r="W556" s="309"/>
      <c r="X556" s="309"/>
      <c r="Y556" s="309"/>
      <c r="Z556" s="309"/>
      <c r="AA556" s="309"/>
      <c r="AB556" s="309"/>
      <c r="AC556" s="309"/>
      <c r="AD556" s="309"/>
    </row>
    <row r="557" spans="18:30" s="311" customFormat="1" ht="12">
      <c r="R557" s="309"/>
      <c r="S557" s="309"/>
      <c r="T557" s="309"/>
      <c r="U557" s="309"/>
      <c r="V557" s="309"/>
      <c r="W557" s="309"/>
      <c r="X557" s="309"/>
      <c r="Y557" s="309"/>
      <c r="Z557" s="309"/>
      <c r="AA557" s="309"/>
      <c r="AB557" s="309"/>
      <c r="AC557" s="309"/>
      <c r="AD557" s="309"/>
    </row>
    <row r="558" spans="18:30" s="311" customFormat="1" ht="12">
      <c r="R558" s="309"/>
      <c r="S558" s="309"/>
      <c r="T558" s="309"/>
      <c r="U558" s="309"/>
      <c r="V558" s="309"/>
      <c r="W558" s="309"/>
      <c r="X558" s="309"/>
      <c r="Y558" s="309"/>
      <c r="Z558" s="309"/>
      <c r="AA558" s="309"/>
      <c r="AB558" s="309"/>
      <c r="AC558" s="309"/>
      <c r="AD558" s="309"/>
    </row>
    <row r="559" spans="18:30" s="311" customFormat="1" ht="12">
      <c r="R559" s="309"/>
      <c r="S559" s="309"/>
      <c r="T559" s="309"/>
      <c r="U559" s="309"/>
      <c r="V559" s="309"/>
      <c r="W559" s="309"/>
      <c r="X559" s="309"/>
      <c r="Y559" s="309"/>
      <c r="Z559" s="309"/>
      <c r="AA559" s="309"/>
      <c r="AB559" s="309"/>
      <c r="AC559" s="309"/>
      <c r="AD559" s="309"/>
    </row>
    <row r="560" spans="18:30" s="311" customFormat="1" ht="12">
      <c r="R560" s="309"/>
      <c r="S560" s="309"/>
      <c r="T560" s="309"/>
      <c r="U560" s="309"/>
      <c r="V560" s="309"/>
      <c r="W560" s="309"/>
      <c r="X560" s="309"/>
      <c r="Y560" s="309"/>
      <c r="Z560" s="309"/>
      <c r="AA560" s="309"/>
      <c r="AB560" s="309"/>
      <c r="AC560" s="309"/>
      <c r="AD560" s="309"/>
    </row>
    <row r="561" spans="18:30" s="311" customFormat="1" ht="12">
      <c r="R561" s="309"/>
      <c r="S561" s="309"/>
      <c r="T561" s="309"/>
      <c r="U561" s="309"/>
      <c r="V561" s="309"/>
      <c r="W561" s="309"/>
      <c r="X561" s="309"/>
      <c r="Y561" s="309"/>
      <c r="Z561" s="309"/>
      <c r="AA561" s="309"/>
      <c r="AB561" s="309"/>
      <c r="AC561" s="309"/>
      <c r="AD561" s="309"/>
    </row>
    <row r="562" spans="18:30" s="311" customFormat="1" ht="12">
      <c r="R562" s="309"/>
      <c r="S562" s="309"/>
      <c r="T562" s="309"/>
      <c r="U562" s="309"/>
      <c r="V562" s="309"/>
      <c r="W562" s="309"/>
      <c r="X562" s="309"/>
      <c r="Y562" s="309"/>
      <c r="Z562" s="309"/>
      <c r="AA562" s="309"/>
      <c r="AB562" s="309"/>
      <c r="AC562" s="309"/>
      <c r="AD562" s="309"/>
    </row>
    <row r="563" spans="18:30" s="311" customFormat="1" ht="12">
      <c r="R563" s="309"/>
      <c r="S563" s="309"/>
      <c r="T563" s="309"/>
      <c r="U563" s="309"/>
      <c r="V563" s="309"/>
      <c r="W563" s="309"/>
      <c r="X563" s="309"/>
      <c r="Y563" s="309"/>
      <c r="Z563" s="309"/>
      <c r="AA563" s="309"/>
      <c r="AB563" s="309"/>
      <c r="AC563" s="309"/>
      <c r="AD563" s="309"/>
    </row>
    <row r="564" spans="18:30" s="311" customFormat="1" ht="12">
      <c r="R564" s="309"/>
      <c r="S564" s="309"/>
      <c r="T564" s="309"/>
      <c r="U564" s="309"/>
      <c r="V564" s="309"/>
      <c r="W564" s="309"/>
      <c r="X564" s="309"/>
      <c r="Y564" s="309"/>
      <c r="Z564" s="309"/>
      <c r="AA564" s="309"/>
      <c r="AB564" s="309"/>
      <c r="AC564" s="309"/>
      <c r="AD564" s="309"/>
    </row>
    <row r="565" spans="18:30" s="311" customFormat="1" ht="12">
      <c r="R565" s="309"/>
      <c r="S565" s="309"/>
      <c r="T565" s="309"/>
      <c r="U565" s="309"/>
      <c r="V565" s="309"/>
      <c r="W565" s="309"/>
      <c r="X565" s="309"/>
      <c r="Y565" s="309"/>
      <c r="Z565" s="309"/>
      <c r="AA565" s="309"/>
      <c r="AB565" s="309"/>
      <c r="AC565" s="309"/>
      <c r="AD565" s="309"/>
    </row>
    <row r="566" spans="18:30" s="311" customFormat="1" ht="12">
      <c r="R566" s="309"/>
      <c r="S566" s="309"/>
      <c r="T566" s="309"/>
      <c r="U566" s="309"/>
      <c r="V566" s="309"/>
      <c r="W566" s="309"/>
      <c r="X566" s="309"/>
      <c r="Y566" s="309"/>
      <c r="Z566" s="309"/>
      <c r="AA566" s="309"/>
      <c r="AB566" s="309"/>
      <c r="AC566" s="309"/>
      <c r="AD566" s="309"/>
    </row>
    <row r="567" spans="18:30" s="311" customFormat="1" ht="12">
      <c r="R567" s="309"/>
      <c r="S567" s="309"/>
      <c r="T567" s="309"/>
      <c r="U567" s="309"/>
      <c r="V567" s="309"/>
      <c r="W567" s="309"/>
      <c r="X567" s="309"/>
      <c r="Y567" s="309"/>
      <c r="Z567" s="309"/>
      <c r="AA567" s="309"/>
      <c r="AB567" s="309"/>
      <c r="AC567" s="309"/>
      <c r="AD567" s="309"/>
    </row>
    <row r="568" spans="18:30" s="311" customFormat="1" ht="12">
      <c r="R568" s="309"/>
      <c r="S568" s="309"/>
      <c r="T568" s="309"/>
      <c r="U568" s="309"/>
      <c r="V568" s="309"/>
      <c r="W568" s="309"/>
      <c r="X568" s="309"/>
      <c r="Y568" s="309"/>
      <c r="Z568" s="309"/>
      <c r="AA568" s="309"/>
      <c r="AB568" s="309"/>
      <c r="AC568" s="309"/>
      <c r="AD568" s="309"/>
    </row>
    <row r="569" spans="18:30" s="311" customFormat="1" ht="12">
      <c r="R569" s="309"/>
      <c r="S569" s="309"/>
      <c r="T569" s="309"/>
      <c r="U569" s="309"/>
      <c r="V569" s="309"/>
      <c r="W569" s="309"/>
      <c r="X569" s="309"/>
      <c r="Y569" s="309"/>
      <c r="Z569" s="309"/>
      <c r="AA569" s="309"/>
      <c r="AB569" s="309"/>
      <c r="AC569" s="309"/>
      <c r="AD569" s="309"/>
    </row>
    <row r="570" spans="18:30" s="311" customFormat="1" ht="12">
      <c r="R570" s="309"/>
      <c r="S570" s="309"/>
      <c r="T570" s="309"/>
      <c r="U570" s="309"/>
      <c r="V570" s="309"/>
      <c r="W570" s="309"/>
      <c r="X570" s="309"/>
      <c r="Y570" s="309"/>
      <c r="Z570" s="309"/>
      <c r="AA570" s="309"/>
      <c r="AB570" s="309"/>
      <c r="AC570" s="309"/>
      <c r="AD570" s="309"/>
    </row>
    <row r="571" spans="18:30" s="311" customFormat="1" ht="12">
      <c r="R571" s="309"/>
      <c r="S571" s="309"/>
      <c r="T571" s="309"/>
      <c r="U571" s="309"/>
      <c r="V571" s="309"/>
      <c r="W571" s="309"/>
      <c r="X571" s="309"/>
      <c r="Y571" s="309"/>
      <c r="Z571" s="309"/>
      <c r="AA571" s="309"/>
      <c r="AB571" s="309"/>
      <c r="AC571" s="309"/>
      <c r="AD571" s="309"/>
    </row>
    <row r="572" spans="18:30" s="311" customFormat="1" ht="12">
      <c r="R572" s="309"/>
      <c r="S572" s="309"/>
      <c r="T572" s="309"/>
      <c r="U572" s="309"/>
      <c r="V572" s="309"/>
      <c r="W572" s="309"/>
      <c r="X572" s="309"/>
      <c r="Y572" s="309"/>
      <c r="Z572" s="309"/>
      <c r="AA572" s="309"/>
      <c r="AB572" s="309"/>
      <c r="AC572" s="309"/>
      <c r="AD572" s="309"/>
    </row>
    <row r="573" spans="18:30" s="311" customFormat="1" ht="12">
      <c r="R573" s="309"/>
      <c r="S573" s="309"/>
      <c r="T573" s="309"/>
      <c r="U573" s="309"/>
      <c r="V573" s="309"/>
      <c r="W573" s="309"/>
      <c r="X573" s="309"/>
      <c r="Y573" s="309"/>
      <c r="Z573" s="309"/>
      <c r="AA573" s="309"/>
      <c r="AB573" s="309"/>
      <c r="AC573" s="309"/>
      <c r="AD573" s="309"/>
    </row>
    <row r="574" spans="18:30" s="311" customFormat="1" ht="12">
      <c r="R574" s="309"/>
      <c r="S574" s="309"/>
      <c r="T574" s="309"/>
      <c r="U574" s="309"/>
      <c r="V574" s="309"/>
      <c r="W574" s="309"/>
      <c r="X574" s="309"/>
      <c r="Y574" s="309"/>
      <c r="Z574" s="309"/>
      <c r="AA574" s="309"/>
      <c r="AB574" s="309"/>
      <c r="AC574" s="309"/>
      <c r="AD574" s="309"/>
    </row>
    <row r="575" spans="18:30" s="311" customFormat="1" ht="12">
      <c r="R575" s="309"/>
      <c r="S575" s="309"/>
      <c r="T575" s="309"/>
      <c r="U575" s="309"/>
      <c r="V575" s="309"/>
      <c r="W575" s="309"/>
      <c r="X575" s="309"/>
      <c r="Y575" s="309"/>
      <c r="Z575" s="309"/>
      <c r="AA575" s="309"/>
      <c r="AB575" s="309"/>
      <c r="AC575" s="309"/>
      <c r="AD575" s="309"/>
    </row>
    <row r="576" spans="18:30" s="311" customFormat="1" ht="12">
      <c r="R576" s="309"/>
      <c r="S576" s="309"/>
      <c r="T576" s="309"/>
      <c r="U576" s="309"/>
      <c r="V576" s="309"/>
      <c r="W576" s="309"/>
      <c r="X576" s="309"/>
      <c r="Y576" s="309"/>
      <c r="Z576" s="309"/>
      <c r="AA576" s="309"/>
      <c r="AB576" s="309"/>
      <c r="AC576" s="309"/>
      <c r="AD576" s="309"/>
    </row>
    <row r="577" spans="18:30" s="311" customFormat="1" ht="12">
      <c r="R577" s="309"/>
      <c r="S577" s="309"/>
      <c r="T577" s="309"/>
      <c r="U577" s="309"/>
      <c r="V577" s="309"/>
      <c r="W577" s="309"/>
      <c r="X577" s="309"/>
      <c r="Y577" s="309"/>
      <c r="Z577" s="309"/>
      <c r="AA577" s="309"/>
      <c r="AB577" s="309"/>
      <c r="AC577" s="309"/>
      <c r="AD577" s="309"/>
    </row>
    <row r="578" spans="18:30" s="311" customFormat="1" ht="12">
      <c r="R578" s="309"/>
      <c r="S578" s="309"/>
      <c r="T578" s="309"/>
      <c r="U578" s="309"/>
      <c r="V578" s="309"/>
      <c r="W578" s="309"/>
      <c r="X578" s="309"/>
      <c r="Y578" s="309"/>
      <c r="Z578" s="309"/>
      <c r="AA578" s="309"/>
      <c r="AB578" s="309"/>
      <c r="AC578" s="309"/>
      <c r="AD578" s="309"/>
    </row>
    <row r="579" spans="18:30" s="311" customFormat="1" ht="12">
      <c r="R579" s="309"/>
      <c r="S579" s="309"/>
      <c r="T579" s="309"/>
      <c r="U579" s="309"/>
      <c r="V579" s="309"/>
      <c r="W579" s="309"/>
      <c r="X579" s="309"/>
      <c r="Y579" s="309"/>
      <c r="Z579" s="309"/>
      <c r="AA579" s="309"/>
      <c r="AB579" s="309"/>
      <c r="AC579" s="309"/>
      <c r="AD579" s="309"/>
    </row>
    <row r="580" spans="18:30" s="311" customFormat="1" ht="12">
      <c r="R580" s="309"/>
      <c r="S580" s="309"/>
      <c r="T580" s="309"/>
      <c r="U580" s="309"/>
      <c r="V580" s="309"/>
      <c r="W580" s="309"/>
      <c r="X580" s="309"/>
      <c r="Y580" s="309"/>
      <c r="Z580" s="309"/>
      <c r="AA580" s="309"/>
      <c r="AB580" s="309"/>
      <c r="AC580" s="309"/>
      <c r="AD580" s="309"/>
    </row>
    <row r="581" spans="18:30" s="311" customFormat="1" ht="12">
      <c r="R581" s="309"/>
      <c r="S581" s="309"/>
      <c r="T581" s="309"/>
      <c r="U581" s="309"/>
      <c r="V581" s="309"/>
      <c r="W581" s="309"/>
      <c r="X581" s="309"/>
      <c r="Y581" s="309"/>
      <c r="Z581" s="309"/>
      <c r="AA581" s="309"/>
      <c r="AB581" s="309"/>
      <c r="AC581" s="309"/>
      <c r="AD581" s="309"/>
    </row>
    <row r="582" spans="18:30" s="311" customFormat="1" ht="12">
      <c r="R582" s="309"/>
      <c r="S582" s="309"/>
      <c r="T582" s="309"/>
      <c r="U582" s="309"/>
      <c r="V582" s="309"/>
      <c r="W582" s="309"/>
      <c r="X582" s="309"/>
      <c r="Y582" s="309"/>
      <c r="Z582" s="309"/>
      <c r="AA582" s="309"/>
      <c r="AB582" s="309"/>
      <c r="AC582" s="309"/>
      <c r="AD582" s="309"/>
    </row>
    <row r="583" spans="18:30" s="311" customFormat="1" ht="12">
      <c r="R583" s="309"/>
      <c r="S583" s="309"/>
      <c r="T583" s="309"/>
      <c r="U583" s="309"/>
      <c r="V583" s="309"/>
      <c r="W583" s="309"/>
      <c r="X583" s="309"/>
      <c r="Y583" s="309"/>
      <c r="Z583" s="309"/>
      <c r="AA583" s="309"/>
      <c r="AB583" s="309"/>
      <c r="AC583" s="309"/>
      <c r="AD583" s="309"/>
    </row>
    <row r="584" spans="18:30" s="311" customFormat="1" ht="12">
      <c r="R584" s="309"/>
      <c r="S584" s="309"/>
      <c r="T584" s="309"/>
      <c r="U584" s="309"/>
      <c r="V584" s="309"/>
      <c r="W584" s="309"/>
      <c r="X584" s="309"/>
      <c r="Y584" s="309"/>
      <c r="Z584" s="309"/>
      <c r="AA584" s="309"/>
      <c r="AB584" s="309"/>
      <c r="AC584" s="309"/>
      <c r="AD584" s="309"/>
    </row>
    <row r="585" spans="18:30" s="311" customFormat="1" ht="12">
      <c r="R585" s="309"/>
      <c r="S585" s="309"/>
      <c r="T585" s="309"/>
      <c r="U585" s="309"/>
      <c r="V585" s="309"/>
      <c r="W585" s="309"/>
      <c r="X585" s="309"/>
      <c r="Y585" s="309"/>
      <c r="Z585" s="309"/>
      <c r="AA585" s="309"/>
      <c r="AB585" s="309"/>
      <c r="AC585" s="309"/>
      <c r="AD585" s="309"/>
    </row>
    <row r="586" spans="18:30" s="311" customFormat="1" ht="12">
      <c r="R586" s="309"/>
      <c r="S586" s="309"/>
      <c r="T586" s="309"/>
      <c r="U586" s="309"/>
      <c r="V586" s="309"/>
      <c r="W586" s="309"/>
      <c r="X586" s="309"/>
      <c r="Y586" s="309"/>
      <c r="Z586" s="309"/>
      <c r="AA586" s="309"/>
      <c r="AB586" s="309"/>
      <c r="AC586" s="309"/>
      <c r="AD586" s="309"/>
    </row>
    <row r="587" spans="18:30" s="311" customFormat="1" ht="12">
      <c r="R587" s="309"/>
      <c r="S587" s="309"/>
      <c r="T587" s="309"/>
      <c r="U587" s="309"/>
      <c r="V587" s="309"/>
      <c r="W587" s="309"/>
      <c r="X587" s="309"/>
      <c r="Y587" s="309"/>
      <c r="Z587" s="309"/>
      <c r="AA587" s="309"/>
      <c r="AB587" s="309"/>
      <c r="AC587" s="309"/>
      <c r="AD587" s="309"/>
    </row>
    <row r="588" spans="18:30" s="311" customFormat="1" ht="12">
      <c r="R588" s="309"/>
      <c r="S588" s="309"/>
      <c r="T588" s="309"/>
      <c r="U588" s="309"/>
      <c r="V588" s="309"/>
      <c r="W588" s="309"/>
      <c r="X588" s="309"/>
      <c r="Y588" s="309"/>
      <c r="Z588" s="309"/>
      <c r="AA588" s="309"/>
      <c r="AB588" s="309"/>
      <c r="AC588" s="309"/>
      <c r="AD588" s="309"/>
    </row>
    <row r="589" spans="18:30" s="311" customFormat="1" ht="12">
      <c r="R589" s="309"/>
      <c r="S589" s="309"/>
      <c r="T589" s="309"/>
      <c r="U589" s="309"/>
      <c r="V589" s="309"/>
      <c r="W589" s="309"/>
      <c r="X589" s="309"/>
      <c r="Y589" s="309"/>
      <c r="Z589" s="309"/>
      <c r="AA589" s="309"/>
      <c r="AB589" s="309"/>
      <c r="AC589" s="309"/>
      <c r="AD589" s="309"/>
    </row>
    <row r="590" spans="18:30" s="311" customFormat="1" ht="12">
      <c r="R590" s="309"/>
      <c r="S590" s="309"/>
      <c r="T590" s="309"/>
      <c r="U590" s="309"/>
      <c r="V590" s="309"/>
      <c r="W590" s="309"/>
      <c r="X590" s="309"/>
      <c r="Y590" s="309"/>
      <c r="Z590" s="309"/>
      <c r="AA590" s="309"/>
      <c r="AB590" s="309"/>
      <c r="AC590" s="309"/>
      <c r="AD590" s="309"/>
    </row>
    <row r="591" spans="18:30" s="311" customFormat="1" ht="12">
      <c r="R591" s="309"/>
      <c r="S591" s="309"/>
      <c r="T591" s="309"/>
      <c r="U591" s="309"/>
      <c r="V591" s="309"/>
      <c r="W591" s="309"/>
      <c r="X591" s="309"/>
      <c r="Y591" s="309"/>
      <c r="Z591" s="309"/>
      <c r="AA591" s="309"/>
      <c r="AB591" s="309"/>
      <c r="AC591" s="309"/>
      <c r="AD591" s="309"/>
    </row>
    <row r="592" spans="18:30" s="311" customFormat="1" ht="12">
      <c r="R592" s="309"/>
      <c r="S592" s="309"/>
      <c r="T592" s="309"/>
      <c r="U592" s="309"/>
      <c r="V592" s="309"/>
      <c r="W592" s="309"/>
      <c r="X592" s="309"/>
      <c r="Y592" s="309"/>
      <c r="Z592" s="309"/>
      <c r="AA592" s="309"/>
      <c r="AB592" s="309"/>
      <c r="AC592" s="309"/>
      <c r="AD592" s="309"/>
    </row>
    <row r="593" spans="18:30" s="311" customFormat="1" ht="12">
      <c r="R593" s="309"/>
      <c r="S593" s="309"/>
      <c r="T593" s="309"/>
      <c r="U593" s="309"/>
      <c r="V593" s="309"/>
      <c r="W593" s="309"/>
      <c r="X593" s="309"/>
      <c r="Y593" s="309"/>
      <c r="Z593" s="309"/>
      <c r="AA593" s="309"/>
      <c r="AB593" s="309"/>
      <c r="AC593" s="309"/>
      <c r="AD593" s="309"/>
    </row>
    <row r="594" spans="18:30" s="311" customFormat="1" ht="12">
      <c r="R594" s="309"/>
      <c r="S594" s="309"/>
      <c r="T594" s="309"/>
      <c r="U594" s="309"/>
      <c r="V594" s="309"/>
      <c r="W594" s="309"/>
      <c r="X594" s="309"/>
      <c r="Y594" s="309"/>
      <c r="Z594" s="309"/>
      <c r="AA594" s="309"/>
      <c r="AB594" s="309"/>
      <c r="AC594" s="309"/>
      <c r="AD594" s="309"/>
    </row>
    <row r="595" spans="18:30" s="311" customFormat="1" ht="12">
      <c r="R595" s="309"/>
      <c r="S595" s="309"/>
      <c r="T595" s="309"/>
      <c r="U595" s="309"/>
      <c r="V595" s="309"/>
      <c r="W595" s="309"/>
      <c r="X595" s="309"/>
      <c r="Y595" s="309"/>
      <c r="Z595" s="309"/>
      <c r="AA595" s="309"/>
      <c r="AB595" s="309"/>
      <c r="AC595" s="309"/>
      <c r="AD595" s="309"/>
    </row>
    <row r="596" spans="18:30" s="311" customFormat="1" ht="12">
      <c r="R596" s="309"/>
      <c r="S596" s="309"/>
      <c r="T596" s="309"/>
      <c r="U596" s="309"/>
      <c r="V596" s="309"/>
      <c r="W596" s="309"/>
      <c r="X596" s="309"/>
      <c r="Y596" s="309"/>
      <c r="Z596" s="309"/>
      <c r="AA596" s="309"/>
      <c r="AB596" s="309"/>
      <c r="AC596" s="309"/>
      <c r="AD596" s="309"/>
    </row>
    <row r="597" spans="18:30" s="311" customFormat="1" ht="12">
      <c r="R597" s="309"/>
      <c r="S597" s="309"/>
      <c r="T597" s="309"/>
      <c r="U597" s="309"/>
      <c r="V597" s="309"/>
      <c r="W597" s="309"/>
      <c r="X597" s="309"/>
      <c r="Y597" s="309"/>
      <c r="Z597" s="309"/>
      <c r="AA597" s="309"/>
      <c r="AB597" s="309"/>
      <c r="AC597" s="309"/>
      <c r="AD597" s="309"/>
    </row>
    <row r="598" spans="18:30" s="311" customFormat="1" ht="12">
      <c r="R598" s="309"/>
      <c r="S598" s="309"/>
      <c r="T598" s="309"/>
      <c r="U598" s="309"/>
      <c r="V598" s="309"/>
      <c r="W598" s="309"/>
      <c r="X598" s="309"/>
      <c r="Y598" s="309"/>
      <c r="Z598" s="309"/>
      <c r="AA598" s="309"/>
      <c r="AB598" s="309"/>
      <c r="AC598" s="309"/>
      <c r="AD598" s="309"/>
    </row>
    <row r="599" spans="18:30" s="311" customFormat="1" ht="12">
      <c r="R599" s="309"/>
      <c r="S599" s="309"/>
      <c r="T599" s="309"/>
      <c r="U599" s="309"/>
      <c r="V599" s="309"/>
      <c r="W599" s="309"/>
      <c r="X599" s="309"/>
      <c r="Y599" s="309"/>
      <c r="Z599" s="309"/>
      <c r="AA599" s="309"/>
      <c r="AB599" s="309"/>
      <c r="AC599" s="309"/>
      <c r="AD599" s="309"/>
    </row>
    <row r="600" spans="18:30" s="311" customFormat="1" ht="12">
      <c r="R600" s="309"/>
      <c r="S600" s="309"/>
      <c r="T600" s="309"/>
      <c r="U600" s="309"/>
      <c r="V600" s="309"/>
      <c r="W600" s="309"/>
      <c r="X600" s="309"/>
      <c r="Y600" s="309"/>
      <c r="Z600" s="309"/>
      <c r="AA600" s="309"/>
      <c r="AB600" s="309"/>
      <c r="AC600" s="309"/>
      <c r="AD600" s="309"/>
    </row>
    <row r="601" spans="18:30" s="311" customFormat="1" ht="12">
      <c r="R601" s="309"/>
      <c r="S601" s="309"/>
      <c r="T601" s="309"/>
      <c r="U601" s="309"/>
      <c r="V601" s="309"/>
      <c r="W601" s="309"/>
      <c r="X601" s="309"/>
      <c r="Y601" s="309"/>
      <c r="Z601" s="309"/>
      <c r="AA601" s="309"/>
      <c r="AB601" s="309"/>
      <c r="AC601" s="309"/>
      <c r="AD601" s="309"/>
    </row>
    <row r="602" spans="18:30" s="311" customFormat="1" ht="12">
      <c r="R602" s="309"/>
      <c r="S602" s="309"/>
      <c r="T602" s="309"/>
      <c r="U602" s="309"/>
      <c r="V602" s="309"/>
      <c r="W602" s="309"/>
      <c r="X602" s="309"/>
      <c r="Y602" s="309"/>
      <c r="Z602" s="309"/>
      <c r="AA602" s="309"/>
      <c r="AB602" s="309"/>
      <c r="AC602" s="309"/>
      <c r="AD602" s="309"/>
    </row>
    <row r="603" spans="18:30" s="311" customFormat="1" ht="12">
      <c r="R603" s="309"/>
      <c r="S603" s="309"/>
      <c r="T603" s="309"/>
      <c r="U603" s="309"/>
      <c r="V603" s="309"/>
      <c r="W603" s="309"/>
      <c r="X603" s="309"/>
      <c r="Y603" s="309"/>
      <c r="Z603" s="309"/>
      <c r="AA603" s="309"/>
      <c r="AB603" s="309"/>
      <c r="AC603" s="309"/>
      <c r="AD603" s="309"/>
    </row>
    <row r="604" spans="18:30" s="311" customFormat="1" ht="12">
      <c r="R604" s="309"/>
      <c r="S604" s="309"/>
      <c r="T604" s="309"/>
      <c r="U604" s="309"/>
      <c r="V604" s="309"/>
      <c r="W604" s="309"/>
      <c r="X604" s="309"/>
      <c r="Y604" s="309"/>
      <c r="Z604" s="309"/>
      <c r="AA604" s="309"/>
      <c r="AB604" s="309"/>
      <c r="AC604" s="309"/>
      <c r="AD604" s="309"/>
    </row>
    <row r="605" spans="18:30" s="311" customFormat="1" ht="12">
      <c r="R605" s="309"/>
      <c r="S605" s="309"/>
      <c r="T605" s="309"/>
      <c r="U605" s="309"/>
      <c r="V605" s="309"/>
      <c r="W605" s="309"/>
      <c r="X605" s="309"/>
      <c r="Y605" s="309"/>
      <c r="Z605" s="309"/>
      <c r="AA605" s="309"/>
      <c r="AB605" s="309"/>
      <c r="AC605" s="309"/>
      <c r="AD605" s="309"/>
    </row>
    <row r="606" spans="18:30" s="311" customFormat="1" ht="12">
      <c r="R606" s="309"/>
      <c r="S606" s="309"/>
      <c r="T606" s="309"/>
      <c r="U606" s="309"/>
      <c r="V606" s="309"/>
      <c r="W606" s="309"/>
      <c r="X606" s="309"/>
      <c r="Y606" s="309"/>
      <c r="Z606" s="309"/>
      <c r="AA606" s="309"/>
      <c r="AB606" s="309"/>
      <c r="AC606" s="309"/>
      <c r="AD606" s="309"/>
    </row>
    <row r="607" spans="18:30" s="311" customFormat="1" ht="12">
      <c r="R607" s="309"/>
      <c r="S607" s="309"/>
      <c r="T607" s="309"/>
      <c r="U607" s="309"/>
      <c r="V607" s="309"/>
      <c r="W607" s="309"/>
      <c r="X607" s="309"/>
      <c r="Y607" s="309"/>
      <c r="Z607" s="309"/>
      <c r="AA607" s="309"/>
      <c r="AB607" s="309"/>
      <c r="AC607" s="309"/>
      <c r="AD607" s="309"/>
    </row>
    <row r="608" spans="18:30" s="311" customFormat="1" ht="12">
      <c r="R608" s="309"/>
      <c r="S608" s="309"/>
      <c r="T608" s="309"/>
      <c r="U608" s="309"/>
      <c r="V608" s="309"/>
      <c r="W608" s="309"/>
      <c r="X608" s="309"/>
      <c r="Y608" s="309"/>
      <c r="Z608" s="309"/>
      <c r="AA608" s="309"/>
      <c r="AB608" s="309"/>
      <c r="AC608" s="309"/>
      <c r="AD608" s="309"/>
    </row>
    <row r="609" spans="18:30" s="311" customFormat="1" ht="12">
      <c r="R609" s="309"/>
      <c r="S609" s="309"/>
      <c r="T609" s="309"/>
      <c r="U609" s="309"/>
      <c r="V609" s="309"/>
      <c r="W609" s="309"/>
      <c r="X609" s="309"/>
      <c r="Y609" s="309"/>
      <c r="Z609" s="309"/>
      <c r="AA609" s="309"/>
      <c r="AB609" s="309"/>
      <c r="AC609" s="309"/>
      <c r="AD609" s="309"/>
    </row>
    <row r="610" spans="18:30" s="311" customFormat="1" ht="12">
      <c r="R610" s="309"/>
      <c r="S610" s="309"/>
      <c r="T610" s="309"/>
      <c r="U610" s="309"/>
      <c r="V610" s="309"/>
      <c r="W610" s="309"/>
      <c r="X610" s="309"/>
      <c r="Y610" s="309"/>
      <c r="Z610" s="309"/>
      <c r="AA610" s="309"/>
      <c r="AB610" s="309"/>
      <c r="AC610" s="309"/>
      <c r="AD610" s="309"/>
    </row>
    <row r="611" spans="18:30" s="311" customFormat="1" ht="12">
      <c r="R611" s="309"/>
      <c r="S611" s="309"/>
      <c r="T611" s="309"/>
      <c r="U611" s="309"/>
      <c r="V611" s="309"/>
      <c r="W611" s="309"/>
      <c r="X611" s="309"/>
      <c r="Y611" s="309"/>
      <c r="Z611" s="309"/>
      <c r="AA611" s="309"/>
      <c r="AB611" s="309"/>
      <c r="AC611" s="309"/>
      <c r="AD611" s="309"/>
    </row>
    <row r="612" spans="18:30" s="311" customFormat="1" ht="12">
      <c r="R612" s="309"/>
      <c r="S612" s="309"/>
      <c r="T612" s="309"/>
      <c r="U612" s="309"/>
      <c r="V612" s="309"/>
      <c r="W612" s="309"/>
      <c r="X612" s="309"/>
      <c r="Y612" s="309"/>
      <c r="Z612" s="309"/>
      <c r="AA612" s="309"/>
      <c r="AB612" s="309"/>
      <c r="AC612" s="309"/>
      <c r="AD612" s="309"/>
    </row>
    <row r="613" spans="18:30" s="311" customFormat="1" ht="12">
      <c r="R613" s="309"/>
      <c r="S613" s="309"/>
      <c r="T613" s="309"/>
      <c r="U613" s="309"/>
      <c r="V613" s="309"/>
      <c r="W613" s="309"/>
      <c r="X613" s="309"/>
      <c r="Y613" s="309"/>
      <c r="Z613" s="309"/>
      <c r="AA613" s="309"/>
      <c r="AB613" s="309"/>
      <c r="AC613" s="309"/>
      <c r="AD613" s="309"/>
    </row>
    <row r="614" spans="18:30" s="311" customFormat="1" ht="12">
      <c r="R614" s="309"/>
      <c r="S614" s="309"/>
      <c r="T614" s="309"/>
      <c r="U614" s="309"/>
      <c r="V614" s="309"/>
      <c r="W614" s="309"/>
      <c r="X614" s="309"/>
      <c r="Y614" s="309"/>
      <c r="Z614" s="309"/>
      <c r="AA614" s="309"/>
      <c r="AB614" s="309"/>
      <c r="AC614" s="309"/>
      <c r="AD614" s="309"/>
    </row>
    <row r="615" spans="18:30" s="311" customFormat="1" ht="12">
      <c r="R615" s="309"/>
      <c r="S615" s="309"/>
      <c r="T615" s="309"/>
      <c r="U615" s="309"/>
      <c r="V615" s="309"/>
      <c r="W615" s="309"/>
      <c r="X615" s="309"/>
      <c r="Y615" s="309"/>
      <c r="Z615" s="309"/>
      <c r="AA615" s="309"/>
      <c r="AB615" s="309"/>
      <c r="AC615" s="309"/>
      <c r="AD615" s="309"/>
    </row>
    <row r="616" spans="18:30" s="311" customFormat="1" ht="12">
      <c r="R616" s="309"/>
      <c r="S616" s="309"/>
      <c r="T616" s="309"/>
      <c r="U616" s="309"/>
      <c r="V616" s="309"/>
      <c r="W616" s="309"/>
      <c r="X616" s="309"/>
      <c r="Y616" s="309"/>
      <c r="Z616" s="309"/>
      <c r="AA616" s="309"/>
      <c r="AB616" s="309"/>
      <c r="AC616" s="309"/>
      <c r="AD616" s="309"/>
    </row>
    <row r="617" spans="18:30" s="311" customFormat="1" ht="12">
      <c r="R617" s="309"/>
      <c r="S617" s="309"/>
      <c r="T617" s="309"/>
      <c r="U617" s="309"/>
      <c r="V617" s="309"/>
      <c r="W617" s="309"/>
      <c r="X617" s="309"/>
      <c r="Y617" s="309"/>
      <c r="Z617" s="309"/>
      <c r="AA617" s="309"/>
      <c r="AB617" s="309"/>
      <c r="AC617" s="309"/>
      <c r="AD617" s="309"/>
    </row>
    <row r="618" spans="18:30" s="311" customFormat="1" ht="12">
      <c r="R618" s="309"/>
      <c r="S618" s="309"/>
      <c r="T618" s="309"/>
      <c r="U618" s="309"/>
      <c r="V618" s="309"/>
      <c r="W618" s="309"/>
      <c r="X618" s="309"/>
      <c r="Y618" s="309"/>
      <c r="Z618" s="309"/>
      <c r="AA618" s="309"/>
      <c r="AB618" s="309"/>
      <c r="AC618" s="309"/>
      <c r="AD618" s="309"/>
    </row>
    <row r="619" spans="18:30" s="311" customFormat="1" ht="12">
      <c r="R619" s="309"/>
      <c r="S619" s="309"/>
      <c r="T619" s="309"/>
      <c r="U619" s="309"/>
      <c r="V619" s="309"/>
      <c r="W619" s="309"/>
      <c r="X619" s="309"/>
      <c r="Y619" s="309"/>
      <c r="Z619" s="309"/>
      <c r="AA619" s="309"/>
      <c r="AB619" s="309"/>
      <c r="AC619" s="309"/>
      <c r="AD619" s="309"/>
    </row>
    <row r="620" spans="18:30" s="311" customFormat="1" ht="12">
      <c r="R620" s="309"/>
      <c r="S620" s="309"/>
      <c r="T620" s="309"/>
      <c r="U620" s="309"/>
      <c r="V620" s="309"/>
      <c r="W620" s="309"/>
      <c r="X620" s="309"/>
      <c r="Y620" s="309"/>
      <c r="Z620" s="309"/>
      <c r="AA620" s="309"/>
      <c r="AB620" s="309"/>
      <c r="AC620" s="309"/>
      <c r="AD620" s="309"/>
    </row>
    <row r="621" spans="18:30" s="311" customFormat="1" ht="12">
      <c r="R621" s="309"/>
      <c r="S621" s="309"/>
      <c r="T621" s="309"/>
      <c r="U621" s="309"/>
      <c r="V621" s="309"/>
      <c r="W621" s="309"/>
      <c r="X621" s="309"/>
      <c r="Y621" s="309"/>
      <c r="Z621" s="309"/>
      <c r="AA621" s="309"/>
      <c r="AB621" s="309"/>
      <c r="AC621" s="309"/>
      <c r="AD621" s="309"/>
    </row>
    <row r="622" spans="18:30" s="311" customFormat="1" ht="12">
      <c r="R622" s="309"/>
      <c r="S622" s="309"/>
      <c r="T622" s="309"/>
      <c r="U622" s="309"/>
      <c r="V622" s="309"/>
      <c r="W622" s="309"/>
      <c r="X622" s="309"/>
      <c r="Y622" s="309"/>
      <c r="Z622" s="309"/>
      <c r="AA622" s="309"/>
      <c r="AB622" s="309"/>
      <c r="AC622" s="309"/>
      <c r="AD622" s="309"/>
    </row>
    <row r="623" spans="18:30" s="311" customFormat="1" ht="12">
      <c r="R623" s="309"/>
      <c r="S623" s="309"/>
      <c r="T623" s="309"/>
      <c r="U623" s="309"/>
      <c r="V623" s="309"/>
      <c r="W623" s="309"/>
      <c r="X623" s="309"/>
      <c r="Y623" s="309"/>
      <c r="Z623" s="309"/>
      <c r="AA623" s="309"/>
      <c r="AB623" s="309"/>
      <c r="AC623" s="309"/>
      <c r="AD623" s="309"/>
    </row>
    <row r="624" spans="18:30" s="311" customFormat="1" ht="12">
      <c r="R624" s="309"/>
      <c r="S624" s="309"/>
      <c r="T624" s="309"/>
      <c r="U624" s="309"/>
      <c r="V624" s="309"/>
      <c r="W624" s="309"/>
      <c r="X624" s="309"/>
      <c r="Y624" s="309"/>
      <c r="Z624" s="309"/>
      <c r="AA624" s="309"/>
      <c r="AB624" s="309"/>
      <c r="AC624" s="309"/>
      <c r="AD624" s="309"/>
    </row>
    <row r="625" spans="18:30" s="311" customFormat="1" ht="12">
      <c r="R625" s="309"/>
      <c r="S625" s="309"/>
      <c r="T625" s="309"/>
      <c r="U625" s="309"/>
      <c r="V625" s="309"/>
      <c r="W625" s="309"/>
      <c r="X625" s="309"/>
      <c r="Y625" s="309"/>
      <c r="Z625" s="309"/>
      <c r="AA625" s="309"/>
      <c r="AB625" s="309"/>
      <c r="AC625" s="309"/>
      <c r="AD625" s="309"/>
    </row>
    <row r="626" spans="18:30" s="311" customFormat="1" ht="12">
      <c r="R626" s="309"/>
      <c r="S626" s="309"/>
      <c r="T626" s="309"/>
      <c r="U626" s="309"/>
      <c r="V626" s="309"/>
      <c r="W626" s="309"/>
      <c r="X626" s="309"/>
      <c r="Y626" s="309"/>
      <c r="Z626" s="309"/>
      <c r="AA626" s="309"/>
      <c r="AB626" s="309"/>
      <c r="AC626" s="309"/>
      <c r="AD626" s="309"/>
    </row>
    <row r="627" spans="18:30" s="311" customFormat="1" ht="12">
      <c r="R627" s="309"/>
      <c r="S627" s="309"/>
      <c r="T627" s="309"/>
      <c r="U627" s="309"/>
      <c r="V627" s="309"/>
      <c r="W627" s="309"/>
      <c r="X627" s="309"/>
      <c r="Y627" s="309"/>
      <c r="Z627" s="309"/>
      <c r="AA627" s="309"/>
      <c r="AB627" s="309"/>
      <c r="AC627" s="309"/>
      <c r="AD627" s="309"/>
    </row>
    <row r="628" spans="18:30" s="311" customFormat="1" ht="12">
      <c r="R628" s="309"/>
      <c r="S628" s="309"/>
      <c r="T628" s="309"/>
      <c r="U628" s="309"/>
      <c r="V628" s="309"/>
      <c r="W628" s="309"/>
      <c r="X628" s="309"/>
      <c r="Y628" s="309"/>
      <c r="Z628" s="309"/>
      <c r="AA628" s="309"/>
      <c r="AB628" s="309"/>
      <c r="AC628" s="309"/>
      <c r="AD628" s="309"/>
    </row>
    <row r="629" spans="18:30" s="311" customFormat="1" ht="12">
      <c r="R629" s="309"/>
      <c r="S629" s="309"/>
      <c r="T629" s="309"/>
      <c r="U629" s="309"/>
      <c r="V629" s="309"/>
      <c r="W629" s="309"/>
      <c r="X629" s="309"/>
      <c r="Y629" s="309"/>
      <c r="Z629" s="309"/>
      <c r="AA629" s="309"/>
      <c r="AB629" s="309"/>
      <c r="AC629" s="309"/>
      <c r="AD629" s="309"/>
    </row>
    <row r="630" spans="18:30" s="311" customFormat="1" ht="12">
      <c r="R630" s="309"/>
      <c r="S630" s="309"/>
      <c r="T630" s="309"/>
      <c r="U630" s="309"/>
      <c r="V630" s="309"/>
      <c r="W630" s="309"/>
      <c r="X630" s="309"/>
      <c r="Y630" s="309"/>
      <c r="Z630" s="309"/>
      <c r="AA630" s="309"/>
      <c r="AB630" s="309"/>
      <c r="AC630" s="309"/>
      <c r="AD630" s="309"/>
    </row>
    <row r="631" spans="18:30" s="311" customFormat="1" ht="12">
      <c r="R631" s="309"/>
      <c r="S631" s="309"/>
      <c r="T631" s="309"/>
      <c r="U631" s="309"/>
      <c r="V631" s="309"/>
      <c r="W631" s="309"/>
      <c r="X631" s="309"/>
      <c r="Y631" s="309"/>
      <c r="Z631" s="309"/>
      <c r="AA631" s="309"/>
      <c r="AB631" s="309"/>
      <c r="AC631" s="309"/>
      <c r="AD631" s="309"/>
    </row>
    <row r="632" spans="18:30" s="311" customFormat="1" ht="12">
      <c r="R632" s="309"/>
      <c r="S632" s="309"/>
      <c r="T632" s="309"/>
      <c r="U632" s="309"/>
      <c r="V632" s="309"/>
      <c r="W632" s="309"/>
      <c r="X632" s="309"/>
      <c r="Y632" s="309"/>
      <c r="Z632" s="309"/>
      <c r="AA632" s="309"/>
      <c r="AB632" s="309"/>
      <c r="AC632" s="309"/>
      <c r="AD632" s="309"/>
    </row>
    <row r="633" spans="18:30" s="311" customFormat="1" ht="12">
      <c r="R633" s="309"/>
      <c r="S633" s="309"/>
      <c r="T633" s="309"/>
      <c r="U633" s="309"/>
      <c r="V633" s="309"/>
      <c r="W633" s="309"/>
      <c r="X633" s="309"/>
      <c r="Y633" s="309"/>
      <c r="Z633" s="309"/>
      <c r="AA633" s="309"/>
      <c r="AB633" s="309"/>
      <c r="AC633" s="309"/>
      <c r="AD633" s="309"/>
    </row>
    <row r="634" spans="18:30" s="311" customFormat="1" ht="12">
      <c r="R634" s="309"/>
      <c r="S634" s="309"/>
      <c r="T634" s="309"/>
      <c r="U634" s="309"/>
      <c r="V634" s="309"/>
      <c r="W634" s="309"/>
      <c r="X634" s="309"/>
      <c r="Y634" s="309"/>
      <c r="Z634" s="309"/>
      <c r="AA634" s="309"/>
      <c r="AB634" s="309"/>
      <c r="AC634" s="309"/>
      <c r="AD634" s="309"/>
    </row>
    <row r="635" spans="18:30" s="311" customFormat="1" ht="12">
      <c r="R635" s="309"/>
      <c r="S635" s="309"/>
      <c r="T635" s="309"/>
      <c r="U635" s="309"/>
      <c r="V635" s="309"/>
      <c r="W635" s="309"/>
      <c r="X635" s="309"/>
      <c r="Y635" s="309"/>
      <c r="Z635" s="309"/>
      <c r="AA635" s="309"/>
      <c r="AB635" s="309"/>
      <c r="AC635" s="309"/>
      <c r="AD635" s="309"/>
    </row>
    <row r="636" spans="18:30" s="311" customFormat="1" ht="12">
      <c r="R636" s="309"/>
      <c r="S636" s="309"/>
      <c r="T636" s="309"/>
      <c r="U636" s="309"/>
      <c r="V636" s="309"/>
      <c r="W636" s="309"/>
      <c r="X636" s="309"/>
      <c r="Y636" s="309"/>
      <c r="Z636" s="309"/>
      <c r="AA636" s="309"/>
      <c r="AB636" s="309"/>
      <c r="AC636" s="309"/>
      <c r="AD636" s="309"/>
    </row>
    <row r="637" spans="18:30" s="311" customFormat="1" ht="12">
      <c r="R637" s="309"/>
      <c r="S637" s="309"/>
      <c r="T637" s="309"/>
      <c r="U637" s="309"/>
      <c r="V637" s="309"/>
      <c r="W637" s="309"/>
      <c r="X637" s="309"/>
      <c r="Y637" s="309"/>
      <c r="Z637" s="309"/>
      <c r="AA637" s="309"/>
      <c r="AB637" s="309"/>
      <c r="AC637" s="309"/>
      <c r="AD637" s="309"/>
    </row>
    <row r="638" spans="18:30" s="311" customFormat="1" ht="12">
      <c r="R638" s="309"/>
      <c r="S638" s="309"/>
      <c r="T638" s="309"/>
      <c r="U638" s="309"/>
      <c r="V638" s="309"/>
      <c r="W638" s="309"/>
      <c r="X638" s="309"/>
      <c r="Y638" s="309"/>
      <c r="Z638" s="309"/>
      <c r="AA638" s="309"/>
      <c r="AB638" s="309"/>
      <c r="AC638" s="309"/>
      <c r="AD638" s="309"/>
    </row>
    <row r="639" spans="18:30" s="311" customFormat="1" ht="12">
      <c r="R639" s="309"/>
      <c r="S639" s="309"/>
      <c r="T639" s="309"/>
      <c r="U639" s="309"/>
      <c r="V639" s="309"/>
      <c r="W639" s="309"/>
      <c r="X639" s="309"/>
      <c r="Y639" s="309"/>
      <c r="Z639" s="309"/>
      <c r="AA639" s="309"/>
      <c r="AB639" s="309"/>
      <c r="AC639" s="309"/>
      <c r="AD639" s="309"/>
    </row>
    <row r="640" spans="18:30" s="311" customFormat="1" ht="12">
      <c r="R640" s="309"/>
      <c r="S640" s="309"/>
      <c r="T640" s="309"/>
      <c r="U640" s="309"/>
      <c r="V640" s="309"/>
      <c r="W640" s="309"/>
      <c r="X640" s="309"/>
      <c r="Y640" s="309"/>
      <c r="Z640" s="309"/>
      <c r="AA640" s="309"/>
      <c r="AB640" s="309"/>
      <c r="AC640" s="309"/>
      <c r="AD640" s="309"/>
    </row>
    <row r="641" spans="18:30" s="311" customFormat="1" ht="12">
      <c r="R641" s="309"/>
      <c r="S641" s="309"/>
      <c r="T641" s="309"/>
      <c r="U641" s="309"/>
      <c r="V641" s="309"/>
      <c r="W641" s="309"/>
      <c r="X641" s="309"/>
      <c r="Y641" s="309"/>
      <c r="Z641" s="309"/>
      <c r="AA641" s="309"/>
      <c r="AB641" s="309"/>
      <c r="AC641" s="309"/>
      <c r="AD641" s="309"/>
    </row>
    <row r="642" spans="18:30" s="311" customFormat="1" ht="12">
      <c r="R642" s="309"/>
      <c r="S642" s="309"/>
      <c r="T642" s="309"/>
      <c r="U642" s="309"/>
      <c r="V642" s="309"/>
      <c r="W642" s="309"/>
      <c r="X642" s="309"/>
      <c r="Y642" s="309"/>
      <c r="Z642" s="309"/>
      <c r="AA642" s="309"/>
      <c r="AB642" s="309"/>
      <c r="AC642" s="309"/>
      <c r="AD642" s="309"/>
    </row>
    <row r="643" spans="18:30" s="311" customFormat="1" ht="12">
      <c r="R643" s="309"/>
      <c r="S643" s="309"/>
      <c r="T643" s="309"/>
      <c r="U643" s="309"/>
      <c r="V643" s="309"/>
      <c r="W643" s="309"/>
      <c r="X643" s="309"/>
      <c r="Y643" s="309"/>
      <c r="Z643" s="309"/>
      <c r="AA643" s="309"/>
      <c r="AB643" s="309"/>
      <c r="AC643" s="309"/>
      <c r="AD643" s="309"/>
    </row>
    <row r="644" spans="18:30" s="311" customFormat="1" ht="12">
      <c r="R644" s="309"/>
      <c r="S644" s="309"/>
      <c r="T644" s="309"/>
      <c r="U644" s="309"/>
      <c r="V644" s="309"/>
      <c r="W644" s="309"/>
      <c r="X644" s="309"/>
      <c r="Y644" s="309"/>
      <c r="Z644" s="309"/>
      <c r="AA644" s="309"/>
      <c r="AB644" s="309"/>
      <c r="AC644" s="309"/>
      <c r="AD644" s="309"/>
    </row>
    <row r="645" spans="18:30" s="311" customFormat="1" ht="12">
      <c r="R645" s="309"/>
      <c r="S645" s="309"/>
      <c r="T645" s="309"/>
      <c r="U645" s="309"/>
      <c r="V645" s="309"/>
      <c r="W645" s="309"/>
      <c r="X645" s="309"/>
      <c r="Y645" s="309"/>
      <c r="Z645" s="309"/>
      <c r="AA645" s="309"/>
      <c r="AB645" s="309"/>
      <c r="AC645" s="309"/>
      <c r="AD645" s="309"/>
    </row>
    <row r="646" spans="18:30" s="311" customFormat="1" ht="12">
      <c r="R646" s="309"/>
      <c r="S646" s="309"/>
      <c r="T646" s="309"/>
      <c r="U646" s="309"/>
      <c r="V646" s="309"/>
      <c r="W646" s="309"/>
      <c r="X646" s="309"/>
      <c r="Y646" s="309"/>
      <c r="Z646" s="309"/>
      <c r="AA646" s="309"/>
      <c r="AB646" s="309"/>
      <c r="AC646" s="309"/>
      <c r="AD646" s="309"/>
    </row>
    <row r="647" spans="18:30" s="311" customFormat="1" ht="12">
      <c r="R647" s="309"/>
      <c r="S647" s="309"/>
      <c r="T647" s="309"/>
      <c r="U647" s="309"/>
      <c r="V647" s="309"/>
      <c r="W647" s="309"/>
      <c r="X647" s="309"/>
      <c r="Y647" s="309"/>
      <c r="Z647" s="309"/>
      <c r="AA647" s="309"/>
      <c r="AB647" s="309"/>
      <c r="AC647" s="309"/>
      <c r="AD647" s="309"/>
    </row>
    <row r="648" spans="18:30" s="311" customFormat="1" ht="12">
      <c r="R648" s="309"/>
      <c r="S648" s="309"/>
      <c r="T648" s="309"/>
      <c r="U648" s="309"/>
      <c r="V648" s="309"/>
      <c r="W648" s="309"/>
      <c r="X648" s="309"/>
      <c r="Y648" s="309"/>
      <c r="Z648" s="309"/>
      <c r="AA648" s="309"/>
      <c r="AB648" s="309"/>
      <c r="AC648" s="309"/>
      <c r="AD648" s="309"/>
    </row>
    <row r="649" spans="18:30" s="311" customFormat="1" ht="12">
      <c r="R649" s="309"/>
      <c r="S649" s="309"/>
      <c r="T649" s="309"/>
      <c r="U649" s="309"/>
      <c r="V649" s="309"/>
      <c r="W649" s="309"/>
      <c r="X649" s="309"/>
      <c r="Y649" s="309"/>
      <c r="Z649" s="309"/>
      <c r="AA649" s="309"/>
      <c r="AB649" s="309"/>
      <c r="AC649" s="309"/>
      <c r="AD649" s="309"/>
    </row>
    <row r="650" spans="18:30" s="311" customFormat="1" ht="12">
      <c r="R650" s="309"/>
      <c r="S650" s="309"/>
      <c r="T650" s="309"/>
      <c r="U650" s="309"/>
      <c r="V650" s="309"/>
      <c r="W650" s="309"/>
      <c r="X650" s="309"/>
      <c r="Y650" s="309"/>
      <c r="Z650" s="309"/>
      <c r="AA650" s="309"/>
      <c r="AB650" s="309"/>
      <c r="AC650" s="309"/>
      <c r="AD650" s="309"/>
    </row>
    <row r="651" spans="18:30" s="311" customFormat="1" ht="12">
      <c r="R651" s="309"/>
      <c r="S651" s="309"/>
      <c r="T651" s="309"/>
      <c r="U651" s="309"/>
      <c r="V651" s="309"/>
      <c r="W651" s="309"/>
      <c r="X651" s="309"/>
      <c r="Y651" s="309"/>
      <c r="Z651" s="309"/>
      <c r="AA651" s="309"/>
      <c r="AB651" s="309"/>
      <c r="AC651" s="309"/>
      <c r="AD651" s="309"/>
    </row>
    <row r="652" spans="18:30" s="311" customFormat="1" ht="12">
      <c r="R652" s="309"/>
      <c r="S652" s="309"/>
      <c r="T652" s="309"/>
      <c r="U652" s="309"/>
      <c r="V652" s="309"/>
      <c r="W652" s="309"/>
      <c r="X652" s="309"/>
      <c r="Y652" s="309"/>
      <c r="Z652" s="309"/>
      <c r="AA652" s="309"/>
      <c r="AB652" s="309"/>
      <c r="AC652" s="309"/>
      <c r="AD652" s="309"/>
    </row>
    <row r="653" spans="18:30" s="311" customFormat="1" ht="12">
      <c r="R653" s="309"/>
      <c r="S653" s="309"/>
      <c r="T653" s="309"/>
      <c r="U653" s="309"/>
      <c r="V653" s="309"/>
      <c r="W653" s="309"/>
      <c r="X653" s="309"/>
      <c r="Y653" s="309"/>
      <c r="Z653" s="309"/>
      <c r="AA653" s="309"/>
      <c r="AB653" s="309"/>
      <c r="AC653" s="309"/>
      <c r="AD653" s="309"/>
    </row>
    <row r="654" spans="18:30" s="311" customFormat="1" ht="12">
      <c r="R654" s="309"/>
      <c r="S654" s="309"/>
      <c r="T654" s="309"/>
      <c r="U654" s="309"/>
      <c r="V654" s="309"/>
      <c r="W654" s="309"/>
      <c r="X654" s="309"/>
      <c r="Y654" s="309"/>
      <c r="Z654" s="309"/>
      <c r="AA654" s="309"/>
      <c r="AB654" s="309"/>
      <c r="AC654" s="309"/>
      <c r="AD654" s="309"/>
    </row>
    <row r="655" spans="18:30" s="311" customFormat="1" ht="12">
      <c r="R655" s="309"/>
      <c r="S655" s="309"/>
      <c r="T655" s="309"/>
      <c r="U655" s="309"/>
      <c r="V655" s="309"/>
      <c r="W655" s="309"/>
      <c r="X655" s="309"/>
      <c r="Y655" s="309"/>
      <c r="Z655" s="309"/>
      <c r="AA655" s="309"/>
      <c r="AB655" s="309"/>
      <c r="AC655" s="309"/>
      <c r="AD655" s="309"/>
    </row>
    <row r="656" spans="18:30" s="311" customFormat="1" ht="12">
      <c r="R656" s="309"/>
      <c r="S656" s="309"/>
      <c r="T656" s="309"/>
      <c r="U656" s="309"/>
      <c r="V656" s="309"/>
      <c r="W656" s="309"/>
      <c r="X656" s="309"/>
      <c r="Y656" s="309"/>
      <c r="Z656" s="309"/>
      <c r="AA656" s="309"/>
      <c r="AB656" s="309"/>
      <c r="AC656" s="309"/>
      <c r="AD656" s="309"/>
    </row>
    <row r="657" spans="18:30" s="311" customFormat="1" ht="12">
      <c r="R657" s="309"/>
      <c r="S657" s="309"/>
      <c r="T657" s="309"/>
      <c r="U657" s="309"/>
      <c r="V657" s="309"/>
      <c r="W657" s="309"/>
      <c r="X657" s="309"/>
      <c r="Y657" s="309"/>
      <c r="Z657" s="309"/>
      <c r="AA657" s="309"/>
      <c r="AB657" s="309"/>
      <c r="AC657" s="309"/>
      <c r="AD657" s="309"/>
    </row>
    <row r="658" spans="18:30" s="311" customFormat="1" ht="12">
      <c r="R658" s="309"/>
      <c r="S658" s="309"/>
      <c r="T658" s="309"/>
      <c r="U658" s="309"/>
      <c r="V658" s="309"/>
      <c r="W658" s="309"/>
      <c r="X658" s="309"/>
      <c r="Y658" s="309"/>
      <c r="Z658" s="309"/>
      <c r="AA658" s="309"/>
      <c r="AB658" s="309"/>
      <c r="AC658" s="309"/>
      <c r="AD658" s="309"/>
    </row>
    <row r="659" spans="18:30" s="311" customFormat="1" ht="12">
      <c r="R659" s="309"/>
      <c r="S659" s="309"/>
      <c r="T659" s="309"/>
      <c r="U659" s="309"/>
      <c r="V659" s="309"/>
      <c r="W659" s="309"/>
      <c r="X659" s="309"/>
      <c r="Y659" s="309"/>
      <c r="Z659" s="309"/>
      <c r="AA659" s="309"/>
      <c r="AB659" s="309"/>
      <c r="AC659" s="309"/>
      <c r="AD659" s="309"/>
    </row>
    <row r="660" spans="18:30" s="311" customFormat="1" ht="12">
      <c r="R660" s="309"/>
      <c r="S660" s="309"/>
      <c r="T660" s="309"/>
      <c r="U660" s="309"/>
      <c r="V660" s="309"/>
      <c r="W660" s="309"/>
      <c r="X660" s="309"/>
      <c r="Y660" s="309"/>
      <c r="Z660" s="309"/>
      <c r="AA660" s="309"/>
      <c r="AB660" s="309"/>
      <c r="AC660" s="309"/>
      <c r="AD660" s="309"/>
    </row>
    <row r="661" spans="18:30" s="311" customFormat="1" ht="12">
      <c r="R661" s="309"/>
      <c r="S661" s="309"/>
      <c r="T661" s="309"/>
      <c r="U661" s="309"/>
      <c r="V661" s="309"/>
      <c r="W661" s="309"/>
      <c r="X661" s="309"/>
      <c r="Y661" s="309"/>
      <c r="Z661" s="309"/>
      <c r="AA661" s="309"/>
      <c r="AB661" s="309"/>
      <c r="AC661" s="309"/>
      <c r="AD661" s="309"/>
    </row>
    <row r="662" spans="18:30" s="311" customFormat="1" ht="12">
      <c r="R662" s="309"/>
      <c r="S662" s="309"/>
      <c r="T662" s="309"/>
      <c r="U662" s="309"/>
      <c r="V662" s="309"/>
      <c r="W662" s="309"/>
      <c r="X662" s="309"/>
      <c r="Y662" s="309"/>
      <c r="Z662" s="309"/>
      <c r="AA662" s="309"/>
      <c r="AB662" s="309"/>
      <c r="AC662" s="309"/>
      <c r="AD662" s="309"/>
    </row>
    <row r="663" spans="18:30" s="311" customFormat="1" ht="12">
      <c r="R663" s="309"/>
      <c r="S663" s="309"/>
      <c r="T663" s="309"/>
      <c r="U663" s="309"/>
      <c r="V663" s="309"/>
      <c r="W663" s="309"/>
      <c r="X663" s="309"/>
      <c r="Y663" s="309"/>
      <c r="Z663" s="309"/>
      <c r="AA663" s="309"/>
      <c r="AB663" s="309"/>
      <c r="AC663" s="309"/>
      <c r="AD663" s="309"/>
    </row>
    <row r="664" spans="18:30" s="311" customFormat="1" ht="12">
      <c r="R664" s="309"/>
      <c r="S664" s="309"/>
      <c r="T664" s="309"/>
      <c r="U664" s="309"/>
      <c r="V664" s="309"/>
      <c r="W664" s="309"/>
      <c r="X664" s="309"/>
      <c r="Y664" s="309"/>
      <c r="Z664" s="309"/>
      <c r="AA664" s="309"/>
      <c r="AB664" s="309"/>
      <c r="AC664" s="309"/>
      <c r="AD664" s="309"/>
    </row>
    <row r="665" spans="18:30" s="311" customFormat="1" ht="12">
      <c r="R665" s="309"/>
      <c r="S665" s="309"/>
      <c r="T665" s="309"/>
      <c r="U665" s="309"/>
      <c r="V665" s="309"/>
      <c r="W665" s="309"/>
      <c r="X665" s="309"/>
      <c r="Y665" s="309"/>
      <c r="Z665" s="309"/>
      <c r="AA665" s="309"/>
      <c r="AB665" s="309"/>
      <c r="AC665" s="309"/>
      <c r="AD665" s="309"/>
    </row>
    <row r="666" spans="18:30" s="311" customFormat="1" ht="12">
      <c r="R666" s="309"/>
      <c r="S666" s="309"/>
      <c r="T666" s="309"/>
      <c r="U666" s="309"/>
      <c r="V666" s="309"/>
      <c r="W666" s="309"/>
      <c r="X666" s="309"/>
      <c r="Y666" s="309"/>
      <c r="Z666" s="309"/>
      <c r="AA666" s="309"/>
      <c r="AB666" s="309"/>
      <c r="AC666" s="309"/>
      <c r="AD666" s="309"/>
    </row>
    <row r="667" spans="18:30" s="311" customFormat="1" ht="12">
      <c r="R667" s="309"/>
      <c r="S667" s="309"/>
      <c r="T667" s="309"/>
      <c r="U667" s="309"/>
      <c r="V667" s="309"/>
      <c r="W667" s="309"/>
      <c r="X667" s="309"/>
      <c r="Y667" s="309"/>
      <c r="Z667" s="309"/>
      <c r="AA667" s="309"/>
      <c r="AB667" s="309"/>
      <c r="AC667" s="309"/>
      <c r="AD667" s="309"/>
    </row>
    <row r="668" spans="18:30" s="311" customFormat="1" ht="12">
      <c r="R668" s="309"/>
      <c r="S668" s="309"/>
      <c r="T668" s="309"/>
      <c r="U668" s="309"/>
      <c r="V668" s="309"/>
      <c r="W668" s="309"/>
      <c r="X668" s="309"/>
      <c r="Y668" s="309"/>
      <c r="Z668" s="309"/>
      <c r="AA668" s="309"/>
      <c r="AB668" s="309"/>
      <c r="AC668" s="309"/>
      <c r="AD668" s="309"/>
    </row>
    <row r="669" spans="18:30" s="311" customFormat="1" ht="12">
      <c r="R669" s="309"/>
      <c r="S669" s="309"/>
      <c r="T669" s="309"/>
      <c r="U669" s="309"/>
      <c r="V669" s="309"/>
      <c r="W669" s="309"/>
      <c r="X669" s="309"/>
      <c r="Y669" s="309"/>
      <c r="Z669" s="309"/>
      <c r="AA669" s="309"/>
      <c r="AB669" s="309"/>
      <c r="AC669" s="309"/>
      <c r="AD669" s="309"/>
    </row>
    <row r="670" spans="18:30" s="311" customFormat="1" ht="12">
      <c r="R670" s="309"/>
      <c r="S670" s="309"/>
      <c r="T670" s="309"/>
      <c r="U670" s="309"/>
      <c r="V670" s="309"/>
      <c r="W670" s="309"/>
      <c r="X670" s="309"/>
      <c r="Y670" s="309"/>
      <c r="Z670" s="309"/>
      <c r="AA670" s="309"/>
      <c r="AB670" s="309"/>
      <c r="AC670" s="309"/>
      <c r="AD670" s="309"/>
    </row>
    <row r="671" spans="18:30" s="311" customFormat="1" ht="12">
      <c r="R671" s="309"/>
      <c r="S671" s="309"/>
      <c r="T671" s="309"/>
      <c r="U671" s="309"/>
      <c r="V671" s="309"/>
      <c r="W671" s="309"/>
      <c r="X671" s="309"/>
      <c r="Y671" s="309"/>
      <c r="Z671" s="309"/>
      <c r="AA671" s="309"/>
      <c r="AB671" s="309"/>
      <c r="AC671" s="309"/>
      <c r="AD671" s="309"/>
    </row>
    <row r="672" spans="18:30" s="311" customFormat="1" ht="12">
      <c r="R672" s="309"/>
      <c r="S672" s="309"/>
      <c r="T672" s="309"/>
      <c r="U672" s="309"/>
      <c r="V672" s="309"/>
      <c r="W672" s="309"/>
      <c r="X672" s="309"/>
      <c r="Y672" s="309"/>
      <c r="Z672" s="309"/>
      <c r="AA672" s="309"/>
      <c r="AB672" s="309"/>
      <c r="AC672" s="309"/>
      <c r="AD672" s="309"/>
    </row>
    <row r="673" spans="18:30" s="311" customFormat="1" ht="12">
      <c r="R673" s="309"/>
      <c r="S673" s="309"/>
      <c r="T673" s="309"/>
      <c r="U673" s="309"/>
      <c r="V673" s="309"/>
      <c r="W673" s="309"/>
      <c r="X673" s="309"/>
      <c r="Y673" s="309"/>
      <c r="Z673" s="309"/>
      <c r="AA673" s="309"/>
      <c r="AB673" s="309"/>
      <c r="AC673" s="309"/>
      <c r="AD673" s="309"/>
    </row>
    <row r="674" spans="18:30" s="311" customFormat="1" ht="12">
      <c r="R674" s="309"/>
      <c r="S674" s="309"/>
      <c r="T674" s="309"/>
      <c r="U674" s="309"/>
      <c r="V674" s="309"/>
      <c r="W674" s="309"/>
      <c r="X674" s="309"/>
      <c r="Y674" s="309"/>
      <c r="Z674" s="309"/>
      <c r="AA674" s="309"/>
      <c r="AB674" s="309"/>
      <c r="AC674" s="309"/>
      <c r="AD674" s="309"/>
    </row>
    <row r="675" spans="18:30" s="311" customFormat="1" ht="12">
      <c r="R675" s="309"/>
      <c r="S675" s="309"/>
      <c r="T675" s="309"/>
      <c r="U675" s="309"/>
      <c r="V675" s="309"/>
      <c r="W675" s="309"/>
      <c r="X675" s="309"/>
      <c r="Y675" s="309"/>
      <c r="Z675" s="309"/>
      <c r="AA675" s="309"/>
      <c r="AB675" s="309"/>
      <c r="AC675" s="309"/>
      <c r="AD675" s="309"/>
    </row>
    <row r="676" spans="18:30" s="311" customFormat="1" ht="12">
      <c r="R676" s="309"/>
      <c r="S676" s="309"/>
      <c r="T676" s="309"/>
      <c r="U676" s="309"/>
      <c r="V676" s="309"/>
      <c r="W676" s="309"/>
      <c r="X676" s="309"/>
      <c r="Y676" s="309"/>
      <c r="Z676" s="309"/>
      <c r="AA676" s="309"/>
      <c r="AB676" s="309"/>
      <c r="AC676" s="309"/>
      <c r="AD676" s="309"/>
    </row>
    <row r="677" spans="18:30" s="311" customFormat="1" ht="12">
      <c r="R677" s="309"/>
      <c r="S677" s="309"/>
      <c r="T677" s="309"/>
      <c r="U677" s="309"/>
      <c r="V677" s="309"/>
      <c r="W677" s="309"/>
      <c r="X677" s="309"/>
      <c r="Y677" s="309"/>
      <c r="Z677" s="309"/>
      <c r="AA677" s="309"/>
      <c r="AB677" s="309"/>
      <c r="AC677" s="309"/>
      <c r="AD677" s="309"/>
    </row>
    <row r="678" spans="18:30" s="311" customFormat="1" ht="12">
      <c r="R678" s="309"/>
      <c r="S678" s="309"/>
      <c r="T678" s="309"/>
      <c r="U678" s="309"/>
      <c r="V678" s="309"/>
      <c r="W678" s="309"/>
      <c r="X678" s="309"/>
      <c r="Y678" s="309"/>
      <c r="Z678" s="309"/>
      <c r="AA678" s="309"/>
      <c r="AB678" s="309"/>
      <c r="AC678" s="309"/>
      <c r="AD678" s="309"/>
    </row>
    <row r="679" spans="18:30" s="311" customFormat="1" ht="12">
      <c r="R679" s="309"/>
      <c r="S679" s="309"/>
      <c r="T679" s="309"/>
      <c r="U679" s="309"/>
      <c r="V679" s="309"/>
      <c r="W679" s="309"/>
      <c r="X679" s="309"/>
      <c r="Y679" s="309"/>
      <c r="Z679" s="309"/>
      <c r="AA679" s="309"/>
      <c r="AB679" s="309"/>
      <c r="AC679" s="309"/>
      <c r="AD679" s="309"/>
    </row>
    <row r="680" spans="18:30" s="311" customFormat="1" ht="12">
      <c r="R680" s="309"/>
      <c r="S680" s="309"/>
      <c r="T680" s="309"/>
      <c r="U680" s="309"/>
      <c r="V680" s="309"/>
      <c r="W680" s="309"/>
      <c r="X680" s="309"/>
      <c r="Y680" s="309"/>
      <c r="Z680" s="309"/>
      <c r="AA680" s="309"/>
      <c r="AB680" s="309"/>
      <c r="AC680" s="309"/>
      <c r="AD680" s="309"/>
    </row>
    <row r="681" spans="18:30" s="311" customFormat="1" ht="12">
      <c r="R681" s="309"/>
      <c r="S681" s="309"/>
      <c r="T681" s="309"/>
      <c r="U681" s="309"/>
      <c r="V681" s="309"/>
      <c r="W681" s="309"/>
      <c r="X681" s="309"/>
      <c r="Y681" s="309"/>
      <c r="Z681" s="309"/>
      <c r="AA681" s="309"/>
      <c r="AB681" s="309"/>
      <c r="AC681" s="309"/>
      <c r="AD681" s="309"/>
    </row>
    <row r="682" spans="18:30" s="311" customFormat="1" ht="12">
      <c r="R682" s="309"/>
      <c r="S682" s="309"/>
      <c r="T682" s="309"/>
      <c r="U682" s="309"/>
      <c r="V682" s="309"/>
      <c r="W682" s="309"/>
      <c r="X682" s="309"/>
      <c r="Y682" s="309"/>
      <c r="Z682" s="309"/>
      <c r="AA682" s="309"/>
      <c r="AB682" s="309"/>
      <c r="AC682" s="309"/>
      <c r="AD682" s="309"/>
    </row>
    <row r="683" spans="18:30" s="311" customFormat="1" ht="12">
      <c r="R683" s="309"/>
      <c r="S683" s="309"/>
      <c r="T683" s="309"/>
      <c r="U683" s="309"/>
      <c r="V683" s="309"/>
      <c r="W683" s="309"/>
      <c r="X683" s="309"/>
      <c r="Y683" s="309"/>
      <c r="Z683" s="309"/>
      <c r="AA683" s="309"/>
      <c r="AB683" s="309"/>
      <c r="AC683" s="309"/>
      <c r="AD683" s="309"/>
    </row>
    <row r="684" spans="18:30" s="311" customFormat="1" ht="12">
      <c r="R684" s="309"/>
      <c r="S684" s="309"/>
      <c r="T684" s="309"/>
      <c r="U684" s="309"/>
      <c r="V684" s="309"/>
      <c r="W684" s="309"/>
      <c r="X684" s="309"/>
      <c r="Y684" s="309"/>
      <c r="Z684" s="309"/>
      <c r="AA684" s="309"/>
      <c r="AB684" s="309"/>
      <c r="AC684" s="309"/>
      <c r="AD684" s="309"/>
    </row>
    <row r="685" spans="18:30" s="311" customFormat="1" ht="12">
      <c r="R685" s="309"/>
      <c r="S685" s="309"/>
      <c r="T685" s="309"/>
      <c r="U685" s="309"/>
      <c r="V685" s="309"/>
      <c r="W685" s="309"/>
      <c r="X685" s="309"/>
      <c r="Y685" s="309"/>
      <c r="Z685" s="309"/>
      <c r="AA685" s="309"/>
      <c r="AB685" s="309"/>
      <c r="AC685" s="309"/>
      <c r="AD685" s="309"/>
    </row>
    <row r="686" spans="18:30" s="311" customFormat="1" ht="12">
      <c r="R686" s="309"/>
      <c r="S686" s="309"/>
      <c r="T686" s="309"/>
      <c r="U686" s="309"/>
      <c r="V686" s="309"/>
      <c r="W686" s="309"/>
      <c r="X686" s="309"/>
      <c r="Y686" s="309"/>
      <c r="Z686" s="309"/>
      <c r="AA686" s="309"/>
      <c r="AB686" s="309"/>
      <c r="AC686" s="309"/>
      <c r="AD686" s="309"/>
    </row>
    <row r="687" spans="18:30" s="311" customFormat="1" ht="12">
      <c r="R687" s="309"/>
      <c r="S687" s="309"/>
      <c r="T687" s="309"/>
      <c r="U687" s="309"/>
      <c r="V687" s="309"/>
      <c r="W687" s="309"/>
      <c r="X687" s="309"/>
      <c r="Y687" s="309"/>
      <c r="Z687" s="309"/>
      <c r="AA687" s="309"/>
      <c r="AB687" s="309"/>
      <c r="AC687" s="309"/>
      <c r="AD687" s="309"/>
    </row>
    <row r="688" spans="18:30" s="311" customFormat="1" ht="12">
      <c r="R688" s="309"/>
      <c r="S688" s="309"/>
      <c r="T688" s="309"/>
      <c r="U688" s="309"/>
      <c r="V688" s="309"/>
      <c r="W688" s="309"/>
      <c r="X688" s="309"/>
      <c r="Y688" s="309"/>
      <c r="Z688" s="309"/>
      <c r="AA688" s="309"/>
      <c r="AB688" s="309"/>
      <c r="AC688" s="309"/>
      <c r="AD688" s="309"/>
    </row>
    <row r="689" spans="18:30" s="311" customFormat="1" ht="12">
      <c r="R689" s="309"/>
      <c r="S689" s="309"/>
      <c r="T689" s="309"/>
      <c r="U689" s="309"/>
      <c r="V689" s="309"/>
      <c r="W689" s="309"/>
      <c r="X689" s="309"/>
      <c r="Y689" s="309"/>
      <c r="Z689" s="309"/>
      <c r="AA689" s="309"/>
      <c r="AB689" s="309"/>
      <c r="AC689" s="309"/>
      <c r="AD689" s="309"/>
    </row>
    <row r="690" spans="18:30" s="311" customFormat="1" ht="12">
      <c r="R690" s="309"/>
      <c r="S690" s="309"/>
      <c r="T690" s="309"/>
      <c r="U690" s="309"/>
      <c r="V690" s="309"/>
      <c r="W690" s="309"/>
      <c r="X690" s="309"/>
      <c r="Y690" s="309"/>
      <c r="Z690" s="309"/>
      <c r="AA690" s="309"/>
      <c r="AB690" s="309"/>
      <c r="AC690" s="309"/>
      <c r="AD690" s="309"/>
    </row>
    <row r="691" spans="18:30" s="311" customFormat="1" ht="12">
      <c r="R691" s="309"/>
      <c r="S691" s="309"/>
      <c r="T691" s="309"/>
      <c r="U691" s="309"/>
      <c r="V691" s="309"/>
      <c r="W691" s="309"/>
      <c r="X691" s="309"/>
      <c r="Y691" s="309"/>
      <c r="Z691" s="309"/>
      <c r="AA691" s="309"/>
      <c r="AB691" s="309"/>
      <c r="AC691" s="309"/>
      <c r="AD691" s="309"/>
    </row>
    <row r="692" spans="18:30" s="311" customFormat="1" ht="12">
      <c r="R692" s="309"/>
      <c r="S692" s="309"/>
      <c r="T692" s="309"/>
      <c r="U692" s="309"/>
      <c r="V692" s="309"/>
      <c r="W692" s="309"/>
      <c r="X692" s="309"/>
      <c r="Y692" s="309"/>
      <c r="Z692" s="309"/>
      <c r="AA692" s="309"/>
      <c r="AB692" s="309"/>
      <c r="AC692" s="309"/>
      <c r="AD692" s="309"/>
    </row>
    <row r="693" spans="18:30" s="311" customFormat="1" ht="12">
      <c r="R693" s="309"/>
      <c r="S693" s="309"/>
      <c r="T693" s="309"/>
      <c r="U693" s="309"/>
      <c r="V693" s="309"/>
      <c r="W693" s="309"/>
      <c r="X693" s="309"/>
      <c r="Y693" s="309"/>
      <c r="Z693" s="309"/>
      <c r="AA693" s="309"/>
      <c r="AB693" s="309"/>
      <c r="AC693" s="309"/>
      <c r="AD693" s="309"/>
    </row>
    <row r="694" spans="18:30" s="311" customFormat="1" ht="12">
      <c r="R694" s="309"/>
      <c r="S694" s="309"/>
      <c r="T694" s="309"/>
      <c r="U694" s="309"/>
      <c r="V694" s="309"/>
      <c r="W694" s="309"/>
      <c r="X694" s="309"/>
      <c r="Y694" s="309"/>
      <c r="Z694" s="309"/>
      <c r="AA694" s="309"/>
      <c r="AB694" s="309"/>
      <c r="AC694" s="309"/>
      <c r="AD694" s="309"/>
    </row>
    <row r="695" spans="18:30" s="311" customFormat="1" ht="12">
      <c r="R695" s="309"/>
      <c r="S695" s="309"/>
      <c r="T695" s="309"/>
      <c r="U695" s="309"/>
      <c r="V695" s="309"/>
      <c r="W695" s="309"/>
      <c r="X695" s="309"/>
      <c r="Y695" s="309"/>
      <c r="Z695" s="309"/>
      <c r="AA695" s="309"/>
      <c r="AB695" s="309"/>
      <c r="AC695" s="309"/>
      <c r="AD695" s="309"/>
    </row>
    <row r="696" spans="18:30" s="311" customFormat="1" ht="12">
      <c r="R696" s="309"/>
      <c r="S696" s="309"/>
      <c r="T696" s="309"/>
      <c r="U696" s="309"/>
      <c r="V696" s="309"/>
      <c r="W696" s="309"/>
      <c r="X696" s="309"/>
      <c r="Y696" s="309"/>
      <c r="Z696" s="309"/>
      <c r="AA696" s="309"/>
      <c r="AB696" s="309"/>
      <c r="AC696" s="309"/>
      <c r="AD696" s="309"/>
    </row>
    <row r="697" spans="18:30" s="311" customFormat="1" ht="12">
      <c r="R697" s="309"/>
      <c r="S697" s="309"/>
      <c r="T697" s="309"/>
      <c r="U697" s="309"/>
      <c r="V697" s="309"/>
      <c r="W697" s="309"/>
      <c r="X697" s="309"/>
      <c r="Y697" s="309"/>
      <c r="Z697" s="309"/>
      <c r="AA697" s="309"/>
      <c r="AB697" s="309"/>
      <c r="AC697" s="309"/>
      <c r="AD697" s="309"/>
    </row>
    <row r="698" spans="18:30" s="311" customFormat="1" ht="12">
      <c r="R698" s="309"/>
      <c r="S698" s="309"/>
      <c r="T698" s="309"/>
      <c r="U698" s="309"/>
      <c r="V698" s="309"/>
      <c r="W698" s="309"/>
      <c r="X698" s="309"/>
      <c r="Y698" s="309"/>
      <c r="Z698" s="309"/>
      <c r="AA698" s="309"/>
      <c r="AB698" s="309"/>
      <c r="AC698" s="309"/>
      <c r="AD698" s="309"/>
    </row>
    <row r="699" spans="18:30" s="311" customFormat="1" ht="12">
      <c r="R699" s="309"/>
      <c r="S699" s="309"/>
      <c r="T699" s="309"/>
      <c r="U699" s="309"/>
      <c r="V699" s="309"/>
      <c r="W699" s="309"/>
      <c r="X699" s="309"/>
      <c r="Y699" s="309"/>
      <c r="Z699" s="309"/>
      <c r="AA699" s="309"/>
      <c r="AB699" s="309"/>
      <c r="AC699" s="309"/>
      <c r="AD699" s="309"/>
    </row>
    <row r="700" spans="18:30" s="311" customFormat="1" ht="12">
      <c r="R700" s="309"/>
      <c r="S700" s="309"/>
      <c r="T700" s="309"/>
      <c r="U700" s="309"/>
      <c r="V700" s="309"/>
      <c r="W700" s="309"/>
      <c r="X700" s="309"/>
      <c r="Y700" s="309"/>
      <c r="Z700" s="309"/>
      <c r="AA700" s="309"/>
      <c r="AB700" s="309"/>
      <c r="AC700" s="309"/>
      <c r="AD700" s="309"/>
    </row>
    <row r="701" spans="18:30" s="311" customFormat="1" ht="12">
      <c r="R701" s="309"/>
      <c r="S701" s="309"/>
      <c r="T701" s="309"/>
      <c r="U701" s="309"/>
      <c r="V701" s="309"/>
      <c r="W701" s="309"/>
      <c r="X701" s="309"/>
      <c r="Y701" s="309"/>
      <c r="Z701" s="309"/>
      <c r="AA701" s="309"/>
      <c r="AB701" s="309"/>
      <c r="AC701" s="309"/>
      <c r="AD701" s="309"/>
    </row>
    <row r="702" spans="18:30" s="311" customFormat="1" ht="12">
      <c r="R702" s="309"/>
      <c r="S702" s="309"/>
      <c r="T702" s="309"/>
      <c r="U702" s="309"/>
      <c r="V702" s="309"/>
      <c r="W702" s="309"/>
      <c r="X702" s="309"/>
      <c r="Y702" s="309"/>
      <c r="Z702" s="309"/>
      <c r="AA702" s="309"/>
      <c r="AB702" s="309"/>
      <c r="AC702" s="309"/>
      <c r="AD702" s="309"/>
    </row>
    <row r="703" spans="18:30" s="311" customFormat="1" ht="12">
      <c r="R703" s="309"/>
      <c r="S703" s="309"/>
      <c r="T703" s="309"/>
      <c r="U703" s="309"/>
      <c r="V703" s="309"/>
      <c r="W703" s="309"/>
      <c r="X703" s="309"/>
      <c r="Y703" s="309"/>
      <c r="Z703" s="309"/>
      <c r="AA703" s="309"/>
      <c r="AB703" s="309"/>
      <c r="AC703" s="309"/>
      <c r="AD703" s="309"/>
    </row>
    <row r="704" spans="18:30" s="311" customFormat="1" ht="12">
      <c r="R704" s="309"/>
      <c r="S704" s="309"/>
      <c r="T704" s="309"/>
      <c r="U704" s="309"/>
      <c r="V704" s="309"/>
      <c r="W704" s="309"/>
      <c r="X704" s="309"/>
      <c r="Y704" s="309"/>
      <c r="Z704" s="309"/>
      <c r="AA704" s="309"/>
      <c r="AB704" s="309"/>
      <c r="AC704" s="309"/>
      <c r="AD704" s="309"/>
    </row>
    <row r="705" spans="18:30" s="311" customFormat="1" ht="12">
      <c r="R705" s="309"/>
      <c r="S705" s="309"/>
      <c r="T705" s="309"/>
      <c r="U705" s="309"/>
      <c r="V705" s="309"/>
      <c r="W705" s="309"/>
      <c r="X705" s="309"/>
      <c r="Y705" s="309"/>
      <c r="Z705" s="309"/>
      <c r="AA705" s="309"/>
      <c r="AB705" s="309"/>
      <c r="AC705" s="309"/>
      <c r="AD705" s="309"/>
    </row>
    <row r="706" spans="18:30" s="311" customFormat="1" ht="12">
      <c r="R706" s="309"/>
      <c r="S706" s="309"/>
      <c r="T706" s="309"/>
      <c r="U706" s="309"/>
      <c r="V706" s="309"/>
      <c r="W706" s="309"/>
      <c r="X706" s="309"/>
      <c r="Y706" s="309"/>
      <c r="Z706" s="309"/>
      <c r="AA706" s="309"/>
      <c r="AB706" s="309"/>
      <c r="AC706" s="309"/>
      <c r="AD706" s="309"/>
    </row>
    <row r="707" spans="18:30" s="311" customFormat="1" ht="12">
      <c r="R707" s="309"/>
      <c r="S707" s="309"/>
      <c r="T707" s="309"/>
      <c r="U707" s="309"/>
      <c r="V707" s="309"/>
      <c r="W707" s="309"/>
      <c r="X707" s="309"/>
      <c r="Y707" s="309"/>
      <c r="Z707" s="309"/>
      <c r="AA707" s="309"/>
      <c r="AB707" s="309"/>
      <c r="AC707" s="309"/>
      <c r="AD707" s="309"/>
    </row>
    <row r="708" spans="18:30" s="311" customFormat="1" ht="12">
      <c r="R708" s="309"/>
      <c r="S708" s="309"/>
      <c r="T708" s="309"/>
      <c r="U708" s="309"/>
      <c r="V708" s="309"/>
      <c r="W708" s="309"/>
      <c r="X708" s="309"/>
      <c r="Y708" s="309"/>
      <c r="Z708" s="309"/>
      <c r="AA708" s="309"/>
      <c r="AB708" s="309"/>
      <c r="AC708" s="309"/>
      <c r="AD708" s="309"/>
    </row>
    <row r="709" spans="18:30" s="311" customFormat="1" ht="12">
      <c r="R709" s="309"/>
      <c r="S709" s="309"/>
      <c r="T709" s="309"/>
      <c r="U709" s="309"/>
      <c r="V709" s="309"/>
      <c r="W709" s="309"/>
      <c r="X709" s="309"/>
      <c r="Y709" s="309"/>
      <c r="Z709" s="309"/>
      <c r="AA709" s="309"/>
      <c r="AB709" s="309"/>
      <c r="AC709" s="309"/>
      <c r="AD709" s="309"/>
    </row>
    <row r="710" spans="18:30" s="311" customFormat="1" ht="12">
      <c r="R710" s="309"/>
      <c r="S710" s="309"/>
      <c r="T710" s="309"/>
      <c r="U710" s="309"/>
      <c r="V710" s="309"/>
      <c r="W710" s="309"/>
      <c r="X710" s="309"/>
      <c r="Y710" s="309"/>
      <c r="Z710" s="309"/>
      <c r="AA710" s="309"/>
      <c r="AB710" s="309"/>
      <c r="AC710" s="309"/>
      <c r="AD710" s="309"/>
    </row>
    <row r="711" spans="18:30" s="311" customFormat="1" ht="12">
      <c r="R711" s="309"/>
      <c r="S711" s="309"/>
      <c r="T711" s="309"/>
      <c r="U711" s="309"/>
      <c r="V711" s="309"/>
      <c r="W711" s="309"/>
      <c r="X711" s="309"/>
      <c r="Y711" s="309"/>
      <c r="Z711" s="309"/>
      <c r="AA711" s="309"/>
      <c r="AB711" s="309"/>
      <c r="AC711" s="309"/>
      <c r="AD711" s="309"/>
    </row>
    <row r="712" spans="18:30" s="311" customFormat="1" ht="12">
      <c r="R712" s="309"/>
      <c r="S712" s="309"/>
      <c r="T712" s="309"/>
      <c r="U712" s="309"/>
      <c r="V712" s="309"/>
      <c r="W712" s="309"/>
      <c r="X712" s="309"/>
      <c r="Y712" s="309"/>
      <c r="Z712" s="309"/>
      <c r="AA712" s="309"/>
      <c r="AB712" s="309"/>
      <c r="AC712" s="309"/>
      <c r="AD712" s="309"/>
    </row>
    <row r="713" spans="18:30" s="311" customFormat="1" ht="12">
      <c r="R713" s="309"/>
      <c r="S713" s="309"/>
      <c r="T713" s="309"/>
      <c r="U713" s="309"/>
      <c r="V713" s="309"/>
      <c r="W713" s="309"/>
      <c r="X713" s="309"/>
      <c r="Y713" s="309"/>
      <c r="Z713" s="309"/>
      <c r="AA713" s="309"/>
      <c r="AB713" s="309"/>
      <c r="AC713" s="309"/>
      <c r="AD713" s="309"/>
    </row>
    <row r="714" spans="18:30" s="311" customFormat="1" ht="12">
      <c r="R714" s="309"/>
      <c r="S714" s="309"/>
      <c r="T714" s="309"/>
      <c r="U714" s="309"/>
      <c r="V714" s="309"/>
      <c r="W714" s="309"/>
      <c r="X714" s="309"/>
      <c r="Y714" s="309"/>
      <c r="Z714" s="309"/>
      <c r="AA714" s="309"/>
      <c r="AB714" s="309"/>
      <c r="AC714" s="309"/>
      <c r="AD714" s="309"/>
    </row>
    <row r="715" spans="18:30" s="311" customFormat="1" ht="12">
      <c r="R715" s="309"/>
      <c r="S715" s="309"/>
      <c r="T715" s="309"/>
      <c r="U715" s="309"/>
      <c r="V715" s="309"/>
      <c r="W715" s="309"/>
      <c r="X715" s="309"/>
      <c r="Y715" s="309"/>
      <c r="Z715" s="309"/>
      <c r="AA715" s="309"/>
      <c r="AB715" s="309"/>
      <c r="AC715" s="309"/>
      <c r="AD715" s="309"/>
    </row>
    <row r="716" spans="18:30" s="311" customFormat="1" ht="12">
      <c r="R716" s="309"/>
      <c r="S716" s="309"/>
      <c r="T716" s="309"/>
      <c r="U716" s="309"/>
      <c r="V716" s="309"/>
      <c r="W716" s="309"/>
      <c r="X716" s="309"/>
      <c r="Y716" s="309"/>
      <c r="Z716" s="309"/>
      <c r="AA716" s="309"/>
      <c r="AB716" s="309"/>
      <c r="AC716" s="309"/>
      <c r="AD716" s="309"/>
    </row>
    <row r="717" spans="18:30" s="311" customFormat="1" ht="12">
      <c r="R717" s="309"/>
      <c r="S717" s="309"/>
      <c r="T717" s="309"/>
      <c r="U717" s="309"/>
      <c r="V717" s="309"/>
      <c r="W717" s="309"/>
      <c r="X717" s="309"/>
      <c r="Y717" s="309"/>
      <c r="Z717" s="309"/>
      <c r="AA717" s="309"/>
      <c r="AB717" s="309"/>
      <c r="AC717" s="309"/>
      <c r="AD717" s="309"/>
    </row>
    <row r="718" spans="18:30" s="311" customFormat="1" ht="12">
      <c r="R718" s="309"/>
      <c r="S718" s="309"/>
      <c r="T718" s="309"/>
      <c r="U718" s="309"/>
      <c r="V718" s="309"/>
      <c r="W718" s="309"/>
      <c r="X718" s="309"/>
      <c r="Y718" s="309"/>
      <c r="Z718" s="309"/>
      <c r="AA718" s="309"/>
      <c r="AB718" s="309"/>
      <c r="AC718" s="309"/>
      <c r="AD718" s="309"/>
    </row>
    <row r="719" spans="18:30" s="311" customFormat="1" ht="12">
      <c r="R719" s="309"/>
      <c r="S719" s="309"/>
      <c r="T719" s="309"/>
      <c r="U719" s="309"/>
      <c r="V719" s="309"/>
      <c r="W719" s="309"/>
      <c r="X719" s="309"/>
      <c r="Y719" s="309"/>
      <c r="Z719" s="309"/>
      <c r="AA719" s="309"/>
      <c r="AB719" s="309"/>
      <c r="AC719" s="309"/>
      <c r="AD719" s="309"/>
    </row>
    <row r="720" spans="18:30" s="311" customFormat="1" ht="12">
      <c r="R720" s="309"/>
      <c r="S720" s="309"/>
      <c r="T720" s="309"/>
      <c r="U720" s="309"/>
      <c r="V720" s="309"/>
      <c r="W720" s="309"/>
      <c r="X720" s="309"/>
      <c r="Y720" s="309"/>
      <c r="Z720" s="309"/>
      <c r="AA720" s="309"/>
      <c r="AB720" s="309"/>
      <c r="AC720" s="309"/>
      <c r="AD720" s="309"/>
    </row>
    <row r="721" spans="18:30" s="311" customFormat="1" ht="12">
      <c r="R721" s="309"/>
      <c r="S721" s="309"/>
      <c r="T721" s="309"/>
      <c r="U721" s="309"/>
      <c r="V721" s="309"/>
      <c r="W721" s="309"/>
      <c r="X721" s="309"/>
      <c r="Y721" s="309"/>
      <c r="Z721" s="309"/>
      <c r="AA721" s="309"/>
      <c r="AB721" s="309"/>
      <c r="AC721" s="309"/>
      <c r="AD721" s="309"/>
    </row>
    <row r="722" spans="18:30" s="311" customFormat="1" ht="12">
      <c r="R722" s="309"/>
      <c r="S722" s="309"/>
      <c r="T722" s="309"/>
      <c r="U722" s="309"/>
      <c r="V722" s="309"/>
      <c r="W722" s="309"/>
      <c r="X722" s="309"/>
      <c r="Y722" s="309"/>
      <c r="Z722" s="309"/>
      <c r="AA722" s="309"/>
      <c r="AB722" s="309"/>
      <c r="AC722" s="309"/>
      <c r="AD722" s="309"/>
    </row>
    <row r="723" spans="18:30" s="311" customFormat="1" ht="12">
      <c r="R723" s="309"/>
      <c r="S723" s="309"/>
      <c r="T723" s="309"/>
      <c r="U723" s="309"/>
      <c r="V723" s="309"/>
      <c r="W723" s="309"/>
      <c r="X723" s="309"/>
      <c r="Y723" s="309"/>
      <c r="Z723" s="309"/>
      <c r="AA723" s="309"/>
      <c r="AB723" s="309"/>
      <c r="AC723" s="309"/>
      <c r="AD723" s="309"/>
    </row>
    <row r="724" spans="18:30" s="311" customFormat="1" ht="12">
      <c r="R724" s="309"/>
      <c r="S724" s="309"/>
      <c r="T724" s="309"/>
      <c r="U724" s="309"/>
      <c r="V724" s="309"/>
      <c r="W724" s="309"/>
      <c r="X724" s="309"/>
      <c r="Y724" s="309"/>
      <c r="Z724" s="309"/>
      <c r="AA724" s="309"/>
      <c r="AB724" s="309"/>
      <c r="AC724" s="309"/>
      <c r="AD724" s="309"/>
    </row>
    <row r="725" spans="18:30" s="311" customFormat="1" ht="12">
      <c r="R725" s="309"/>
      <c r="S725" s="309"/>
      <c r="T725" s="309"/>
      <c r="U725" s="309"/>
      <c r="V725" s="309"/>
      <c r="W725" s="309"/>
      <c r="X725" s="309"/>
      <c r="Y725" s="309"/>
      <c r="Z725" s="309"/>
      <c r="AA725" s="309"/>
      <c r="AB725" s="309"/>
      <c r="AC725" s="309"/>
      <c r="AD725" s="309"/>
    </row>
    <row r="726" spans="18:30" s="311" customFormat="1" ht="12">
      <c r="R726" s="309"/>
      <c r="S726" s="309"/>
      <c r="T726" s="309"/>
      <c r="U726" s="309"/>
      <c r="V726" s="309"/>
      <c r="W726" s="309"/>
      <c r="X726" s="309"/>
      <c r="Y726" s="309"/>
      <c r="Z726" s="309"/>
      <c r="AA726" s="309"/>
      <c r="AB726" s="309"/>
      <c r="AC726" s="309"/>
      <c r="AD726" s="309"/>
    </row>
    <row r="727" spans="18:30" s="311" customFormat="1" ht="12">
      <c r="R727" s="309"/>
      <c r="S727" s="309"/>
      <c r="T727" s="309"/>
      <c r="U727" s="309"/>
      <c r="V727" s="309"/>
      <c r="W727" s="309"/>
      <c r="X727" s="309"/>
      <c r="Y727" s="309"/>
      <c r="Z727" s="309"/>
      <c r="AA727" s="309"/>
      <c r="AB727" s="309"/>
      <c r="AC727" s="309"/>
      <c r="AD727" s="309"/>
    </row>
    <row r="728" spans="18:30" s="311" customFormat="1" ht="12">
      <c r="R728" s="309"/>
      <c r="S728" s="309"/>
      <c r="T728" s="309"/>
      <c r="U728" s="309"/>
      <c r="V728" s="309"/>
      <c r="W728" s="309"/>
      <c r="X728" s="309"/>
      <c r="Y728" s="309"/>
      <c r="Z728" s="309"/>
      <c r="AA728" s="309"/>
      <c r="AB728" s="309"/>
      <c r="AC728" s="309"/>
      <c r="AD728" s="309"/>
    </row>
    <row r="729" spans="18:30" s="311" customFormat="1" ht="12">
      <c r="R729" s="309"/>
      <c r="S729" s="309"/>
      <c r="T729" s="309"/>
      <c r="U729" s="309"/>
      <c r="V729" s="309"/>
      <c r="W729" s="309"/>
      <c r="X729" s="309"/>
      <c r="Y729" s="309"/>
      <c r="Z729" s="309"/>
      <c r="AA729" s="309"/>
      <c r="AB729" s="309"/>
      <c r="AC729" s="309"/>
      <c r="AD729" s="309"/>
    </row>
    <row r="730" spans="18:30" s="311" customFormat="1" ht="12">
      <c r="R730" s="309"/>
      <c r="S730" s="309"/>
      <c r="T730" s="309"/>
      <c r="U730" s="309"/>
      <c r="V730" s="309"/>
      <c r="W730" s="309"/>
      <c r="X730" s="309"/>
      <c r="Y730" s="309"/>
      <c r="Z730" s="309"/>
      <c r="AA730" s="309"/>
      <c r="AB730" s="309"/>
      <c r="AC730" s="309"/>
      <c r="AD730" s="309"/>
    </row>
    <row r="731" spans="18:30" s="311" customFormat="1" ht="12">
      <c r="R731" s="309"/>
      <c r="S731" s="309"/>
      <c r="T731" s="309"/>
      <c r="U731" s="309"/>
      <c r="V731" s="309"/>
      <c r="W731" s="309"/>
      <c r="X731" s="309"/>
      <c r="Y731" s="309"/>
      <c r="Z731" s="309"/>
      <c r="AA731" s="309"/>
      <c r="AB731" s="309"/>
      <c r="AC731" s="309"/>
      <c r="AD731" s="309"/>
    </row>
    <row r="732" spans="18:30" s="311" customFormat="1" ht="12">
      <c r="R732" s="309"/>
      <c r="S732" s="309"/>
      <c r="T732" s="309"/>
      <c r="U732" s="309"/>
      <c r="V732" s="309"/>
      <c r="W732" s="309"/>
      <c r="X732" s="309"/>
      <c r="Y732" s="309"/>
      <c r="Z732" s="309"/>
      <c r="AA732" s="309"/>
      <c r="AB732" s="309"/>
      <c r="AC732" s="309"/>
      <c r="AD732" s="309"/>
    </row>
    <row r="733" spans="18:30" s="311" customFormat="1" ht="12">
      <c r="R733" s="309"/>
      <c r="S733" s="309"/>
      <c r="T733" s="309"/>
      <c r="U733" s="309"/>
      <c r="V733" s="309"/>
      <c r="W733" s="309"/>
      <c r="X733" s="309"/>
      <c r="Y733" s="309"/>
      <c r="Z733" s="309"/>
      <c r="AA733" s="309"/>
      <c r="AB733" s="309"/>
      <c r="AC733" s="309"/>
      <c r="AD733" s="309"/>
    </row>
    <row r="734" spans="18:30" s="311" customFormat="1" ht="12">
      <c r="R734" s="309"/>
      <c r="S734" s="309"/>
      <c r="T734" s="309"/>
      <c r="U734" s="309"/>
      <c r="V734" s="309"/>
      <c r="W734" s="309"/>
      <c r="X734" s="309"/>
      <c r="Y734" s="309"/>
      <c r="Z734" s="309"/>
      <c r="AA734" s="309"/>
      <c r="AB734" s="309"/>
      <c r="AC734" s="309"/>
      <c r="AD734" s="309"/>
    </row>
    <row r="735" spans="18:30" s="311" customFormat="1" ht="12">
      <c r="R735" s="309"/>
      <c r="S735" s="309"/>
      <c r="T735" s="309"/>
      <c r="U735" s="309"/>
      <c r="V735" s="309"/>
      <c r="W735" s="309"/>
      <c r="X735" s="309"/>
      <c r="Y735" s="309"/>
      <c r="Z735" s="309"/>
      <c r="AA735" s="309"/>
      <c r="AB735" s="309"/>
      <c r="AC735" s="309"/>
      <c r="AD735" s="309"/>
    </row>
    <row r="736" spans="18:30" s="311" customFormat="1" ht="12">
      <c r="R736" s="309"/>
      <c r="S736" s="309"/>
      <c r="T736" s="309"/>
      <c r="U736" s="309"/>
      <c r="V736" s="309"/>
      <c r="W736" s="309"/>
      <c r="X736" s="309"/>
      <c r="Y736" s="309"/>
      <c r="Z736" s="309"/>
      <c r="AA736" s="309"/>
      <c r="AB736" s="309"/>
      <c r="AC736" s="309"/>
      <c r="AD736" s="309"/>
    </row>
    <row r="737" spans="18:30" s="311" customFormat="1" ht="12">
      <c r="R737" s="309"/>
      <c r="S737" s="309"/>
      <c r="T737" s="309"/>
      <c r="U737" s="309"/>
      <c r="V737" s="309"/>
      <c r="W737" s="309"/>
      <c r="X737" s="309"/>
      <c r="Y737" s="309"/>
      <c r="Z737" s="309"/>
      <c r="AA737" s="309"/>
      <c r="AB737" s="309"/>
      <c r="AC737" s="309"/>
      <c r="AD737" s="309"/>
    </row>
    <row r="738" spans="18:30" s="311" customFormat="1" ht="12">
      <c r="R738" s="309"/>
      <c r="S738" s="309"/>
      <c r="T738" s="309"/>
      <c r="U738" s="309"/>
      <c r="V738" s="309"/>
      <c r="W738" s="309"/>
      <c r="X738" s="309"/>
      <c r="Y738" s="309"/>
      <c r="Z738" s="309"/>
      <c r="AA738" s="309"/>
      <c r="AB738" s="309"/>
      <c r="AC738" s="309"/>
      <c r="AD738" s="309"/>
    </row>
    <row r="739" spans="18:30" s="311" customFormat="1" ht="12">
      <c r="R739" s="309"/>
      <c r="S739" s="309"/>
      <c r="T739" s="309"/>
      <c r="U739" s="309"/>
      <c r="V739" s="309"/>
      <c r="W739" s="309"/>
      <c r="X739" s="309"/>
      <c r="Y739" s="309"/>
      <c r="Z739" s="309"/>
      <c r="AA739" s="309"/>
      <c r="AB739" s="309"/>
      <c r="AC739" s="309"/>
      <c r="AD739" s="309"/>
    </row>
    <row r="740" spans="18:30" s="311" customFormat="1" ht="12">
      <c r="R740" s="309"/>
      <c r="S740" s="309"/>
      <c r="T740" s="309"/>
      <c r="U740" s="309"/>
      <c r="V740" s="309"/>
      <c r="W740" s="309"/>
      <c r="X740" s="309"/>
      <c r="Y740" s="309"/>
      <c r="Z740" s="309"/>
      <c r="AA740" s="309"/>
      <c r="AB740" s="309"/>
      <c r="AC740" s="309"/>
      <c r="AD740" s="309"/>
    </row>
    <row r="741" spans="18:30" s="311" customFormat="1" ht="12">
      <c r="R741" s="309"/>
      <c r="S741" s="309"/>
      <c r="T741" s="309"/>
      <c r="U741" s="309"/>
      <c r="V741" s="309"/>
      <c r="W741" s="309"/>
      <c r="X741" s="309"/>
      <c r="Y741" s="309"/>
      <c r="Z741" s="309"/>
      <c r="AA741" s="309"/>
      <c r="AB741" s="309"/>
      <c r="AC741" s="309"/>
      <c r="AD741" s="309"/>
    </row>
    <row r="742" spans="18:30" s="311" customFormat="1" ht="12">
      <c r="R742" s="309"/>
      <c r="S742" s="309"/>
      <c r="T742" s="309"/>
      <c r="U742" s="309"/>
      <c r="V742" s="309"/>
      <c r="W742" s="309"/>
      <c r="X742" s="309"/>
      <c r="Y742" s="309"/>
      <c r="Z742" s="309"/>
      <c r="AA742" s="309"/>
      <c r="AB742" s="309"/>
      <c r="AC742" s="309"/>
      <c r="AD742" s="309"/>
    </row>
    <row r="743" spans="18:30" s="311" customFormat="1" ht="12">
      <c r="R743" s="309"/>
      <c r="S743" s="309"/>
      <c r="T743" s="309"/>
      <c r="U743" s="309"/>
      <c r="V743" s="309"/>
      <c r="W743" s="309"/>
      <c r="X743" s="309"/>
      <c r="Y743" s="309"/>
      <c r="Z743" s="309"/>
      <c r="AA743" s="309"/>
      <c r="AB743" s="309"/>
      <c r="AC743" s="309"/>
      <c r="AD743" s="309"/>
    </row>
    <row r="744" spans="18:30" s="311" customFormat="1" ht="12">
      <c r="R744" s="309"/>
      <c r="S744" s="309"/>
      <c r="T744" s="309"/>
      <c r="U744" s="309"/>
      <c r="V744" s="309"/>
      <c r="W744" s="309"/>
      <c r="X744" s="309"/>
      <c r="Y744" s="309"/>
      <c r="Z744" s="309"/>
      <c r="AA744" s="309"/>
      <c r="AB744" s="309"/>
      <c r="AC744" s="309"/>
      <c r="AD744" s="309"/>
    </row>
    <row r="745" spans="18:30" s="311" customFormat="1" ht="12">
      <c r="R745" s="309"/>
      <c r="S745" s="309"/>
      <c r="T745" s="309"/>
      <c r="U745" s="309"/>
      <c r="V745" s="309"/>
      <c r="W745" s="309"/>
      <c r="X745" s="309"/>
      <c r="Y745" s="309"/>
      <c r="Z745" s="309"/>
      <c r="AA745" s="309"/>
      <c r="AB745" s="309"/>
      <c r="AC745" s="309"/>
      <c r="AD745" s="309"/>
    </row>
    <row r="746" spans="18:30" s="311" customFormat="1" ht="12">
      <c r="R746" s="309"/>
      <c r="S746" s="309"/>
      <c r="T746" s="309"/>
      <c r="U746" s="309"/>
      <c r="V746" s="309"/>
      <c r="W746" s="309"/>
      <c r="X746" s="309"/>
      <c r="Y746" s="309"/>
      <c r="Z746" s="309"/>
      <c r="AA746" s="309"/>
      <c r="AB746" s="309"/>
      <c r="AC746" s="309"/>
      <c r="AD746" s="309"/>
    </row>
    <row r="747" spans="18:30" s="311" customFormat="1" ht="12">
      <c r="R747" s="309"/>
      <c r="S747" s="309"/>
      <c r="T747" s="309"/>
      <c r="U747" s="309"/>
      <c r="V747" s="309"/>
      <c r="W747" s="309"/>
      <c r="X747" s="309"/>
      <c r="Y747" s="309"/>
      <c r="Z747" s="309"/>
      <c r="AA747" s="309"/>
      <c r="AB747" s="309"/>
      <c r="AC747" s="309"/>
      <c r="AD747" s="309"/>
    </row>
    <row r="748" spans="18:30" s="311" customFormat="1" ht="12">
      <c r="R748" s="309"/>
      <c r="S748" s="309"/>
      <c r="T748" s="309"/>
      <c r="U748" s="309"/>
      <c r="V748" s="309"/>
      <c r="W748" s="309"/>
      <c r="X748" s="309"/>
      <c r="Y748" s="309"/>
      <c r="Z748" s="309"/>
      <c r="AA748" s="309"/>
      <c r="AB748" s="309"/>
      <c r="AC748" s="309"/>
      <c r="AD748" s="309"/>
    </row>
    <row r="749" spans="18:30" s="311" customFormat="1" ht="12">
      <c r="R749" s="309"/>
      <c r="S749" s="309"/>
      <c r="T749" s="309"/>
      <c r="U749" s="309"/>
      <c r="V749" s="309"/>
      <c r="W749" s="309"/>
      <c r="X749" s="309"/>
      <c r="Y749" s="309"/>
      <c r="Z749" s="309"/>
      <c r="AA749" s="309"/>
      <c r="AB749" s="309"/>
      <c r="AC749" s="309"/>
      <c r="AD749" s="309"/>
    </row>
    <row r="750" spans="18:30" s="311" customFormat="1" ht="12">
      <c r="R750" s="309"/>
      <c r="S750" s="309"/>
      <c r="T750" s="309"/>
      <c r="U750" s="309"/>
      <c r="V750" s="309"/>
      <c r="W750" s="309"/>
      <c r="X750" s="309"/>
      <c r="Y750" s="309"/>
      <c r="Z750" s="309"/>
      <c r="AA750" s="309"/>
      <c r="AB750" s="309"/>
      <c r="AC750" s="309"/>
      <c r="AD750" s="309"/>
    </row>
    <row r="751" spans="18:30" s="311" customFormat="1" ht="12">
      <c r="R751" s="309"/>
      <c r="S751" s="309"/>
      <c r="T751" s="309"/>
      <c r="U751" s="309"/>
      <c r="V751" s="309"/>
      <c r="W751" s="309"/>
      <c r="X751" s="309"/>
      <c r="Y751" s="309"/>
      <c r="Z751" s="309"/>
      <c r="AA751" s="309"/>
      <c r="AB751" s="309"/>
      <c r="AC751" s="309"/>
      <c r="AD751" s="309"/>
    </row>
    <row r="752" spans="18:30" s="311" customFormat="1" ht="12">
      <c r="R752" s="309"/>
      <c r="S752" s="309"/>
      <c r="T752" s="309"/>
      <c r="U752" s="309"/>
      <c r="V752" s="309"/>
      <c r="W752" s="309"/>
      <c r="X752" s="309"/>
      <c r="Y752" s="309"/>
      <c r="Z752" s="309"/>
      <c r="AA752" s="309"/>
      <c r="AB752" s="309"/>
      <c r="AC752" s="309"/>
      <c r="AD752" s="309"/>
    </row>
    <row r="753" spans="18:30" s="311" customFormat="1" ht="12">
      <c r="R753" s="309"/>
      <c r="S753" s="309"/>
      <c r="T753" s="309"/>
      <c r="U753" s="309"/>
      <c r="V753" s="309"/>
      <c r="W753" s="309"/>
      <c r="X753" s="309"/>
      <c r="Y753" s="309"/>
      <c r="Z753" s="309"/>
      <c r="AA753" s="309"/>
      <c r="AB753" s="309"/>
      <c r="AC753" s="309"/>
      <c r="AD753" s="309"/>
    </row>
    <row r="754" spans="18:30" s="311" customFormat="1" ht="12">
      <c r="R754" s="309"/>
      <c r="S754" s="309"/>
      <c r="T754" s="309"/>
      <c r="U754" s="309"/>
      <c r="V754" s="309"/>
      <c r="W754" s="309"/>
      <c r="X754" s="309"/>
      <c r="Y754" s="309"/>
      <c r="Z754" s="309"/>
      <c r="AA754" s="309"/>
      <c r="AB754" s="309"/>
      <c r="AC754" s="309"/>
      <c r="AD754" s="309"/>
    </row>
    <row r="755" spans="18:30" s="311" customFormat="1" ht="12">
      <c r="R755" s="309"/>
      <c r="S755" s="309"/>
      <c r="T755" s="309"/>
      <c r="U755" s="309"/>
      <c r="V755" s="309"/>
      <c r="W755" s="309"/>
      <c r="X755" s="309"/>
      <c r="Y755" s="309"/>
      <c r="Z755" s="309"/>
      <c r="AA755" s="309"/>
      <c r="AB755" s="309"/>
      <c r="AC755" s="309"/>
      <c r="AD755" s="309"/>
    </row>
    <row r="756" spans="18:30" s="311" customFormat="1" ht="12">
      <c r="R756" s="309"/>
      <c r="S756" s="309"/>
      <c r="T756" s="309"/>
      <c r="U756" s="309"/>
      <c r="V756" s="309"/>
      <c r="W756" s="309"/>
      <c r="X756" s="309"/>
      <c r="Y756" s="309"/>
      <c r="Z756" s="309"/>
      <c r="AA756" s="309"/>
      <c r="AB756" s="309"/>
      <c r="AC756" s="309"/>
      <c r="AD756" s="309"/>
    </row>
    <row r="757" spans="18:30" s="311" customFormat="1" ht="12">
      <c r="R757" s="309"/>
      <c r="S757" s="309"/>
      <c r="T757" s="309"/>
      <c r="U757" s="309"/>
      <c r="V757" s="309"/>
      <c r="W757" s="309"/>
      <c r="X757" s="309"/>
      <c r="Y757" s="309"/>
      <c r="Z757" s="309"/>
      <c r="AA757" s="309"/>
      <c r="AB757" s="309"/>
      <c r="AC757" s="309"/>
      <c r="AD757" s="309"/>
    </row>
    <row r="758" spans="18:30" s="311" customFormat="1" ht="12">
      <c r="R758" s="309"/>
      <c r="S758" s="309"/>
      <c r="T758" s="309"/>
      <c r="U758" s="309"/>
      <c r="V758" s="309"/>
      <c r="W758" s="309"/>
      <c r="X758" s="309"/>
      <c r="Y758" s="309"/>
      <c r="Z758" s="309"/>
      <c r="AA758" s="309"/>
      <c r="AB758" s="309"/>
      <c r="AC758" s="309"/>
      <c r="AD758" s="309"/>
    </row>
    <row r="759" spans="18:30" s="311" customFormat="1" ht="12">
      <c r="R759" s="309"/>
      <c r="S759" s="309"/>
      <c r="T759" s="309"/>
      <c r="U759" s="309"/>
      <c r="V759" s="309"/>
      <c r="W759" s="309"/>
      <c r="X759" s="309"/>
      <c r="Y759" s="309"/>
      <c r="Z759" s="309"/>
      <c r="AA759" s="309"/>
      <c r="AB759" s="309"/>
      <c r="AC759" s="309"/>
      <c r="AD759" s="309"/>
    </row>
    <row r="760" spans="18:30" s="311" customFormat="1" ht="12">
      <c r="R760" s="309"/>
      <c r="S760" s="309"/>
      <c r="T760" s="309"/>
      <c r="U760" s="309"/>
      <c r="V760" s="309"/>
      <c r="W760" s="309"/>
      <c r="X760" s="309"/>
      <c r="Y760" s="309"/>
      <c r="Z760" s="309"/>
      <c r="AA760" s="309"/>
      <c r="AB760" s="309"/>
      <c r="AC760" s="309"/>
      <c r="AD760" s="309"/>
    </row>
    <row r="761" spans="18:30" s="311" customFormat="1" ht="12">
      <c r="R761" s="309"/>
      <c r="S761" s="309"/>
      <c r="T761" s="309"/>
      <c r="U761" s="309"/>
      <c r="V761" s="309"/>
      <c r="W761" s="309"/>
      <c r="X761" s="309"/>
      <c r="Y761" s="309"/>
      <c r="Z761" s="309"/>
      <c r="AA761" s="309"/>
      <c r="AB761" s="309"/>
      <c r="AC761" s="309"/>
      <c r="AD761" s="309"/>
    </row>
    <row r="762" spans="18:30" s="311" customFormat="1" ht="12">
      <c r="R762" s="309"/>
      <c r="S762" s="309"/>
      <c r="T762" s="309"/>
      <c r="U762" s="309"/>
      <c r="V762" s="309"/>
      <c r="W762" s="309"/>
      <c r="X762" s="309"/>
      <c r="Y762" s="309"/>
      <c r="Z762" s="309"/>
      <c r="AA762" s="309"/>
      <c r="AB762" s="309"/>
      <c r="AC762" s="309"/>
      <c r="AD762" s="309"/>
    </row>
    <row r="763" spans="18:30" s="311" customFormat="1" ht="12">
      <c r="R763" s="309"/>
      <c r="S763" s="309"/>
      <c r="T763" s="309"/>
      <c r="U763" s="309"/>
      <c r="V763" s="309"/>
      <c r="W763" s="309"/>
      <c r="X763" s="309"/>
      <c r="Y763" s="309"/>
      <c r="Z763" s="309"/>
      <c r="AA763" s="309"/>
      <c r="AB763" s="309"/>
      <c r="AC763" s="309"/>
      <c r="AD763" s="309"/>
    </row>
    <row r="764" spans="18:30" s="311" customFormat="1" ht="12">
      <c r="R764" s="309"/>
      <c r="S764" s="309"/>
      <c r="T764" s="309"/>
      <c r="U764" s="309"/>
      <c r="V764" s="309"/>
      <c r="W764" s="309"/>
      <c r="X764" s="309"/>
      <c r="Y764" s="309"/>
      <c r="Z764" s="309"/>
      <c r="AA764" s="309"/>
      <c r="AB764" s="309"/>
      <c r="AC764" s="309"/>
      <c r="AD764" s="309"/>
    </row>
    <row r="765" spans="18:30" s="311" customFormat="1" ht="12">
      <c r="R765" s="309"/>
      <c r="S765" s="309"/>
      <c r="T765" s="309"/>
      <c r="U765" s="309"/>
      <c r="V765" s="309"/>
      <c r="W765" s="309"/>
      <c r="X765" s="309"/>
      <c r="Y765" s="309"/>
      <c r="Z765" s="309"/>
      <c r="AA765" s="309"/>
      <c r="AB765" s="309"/>
      <c r="AC765" s="309"/>
      <c r="AD765" s="309"/>
    </row>
    <row r="766" spans="18:30" s="311" customFormat="1" ht="12">
      <c r="R766" s="309"/>
      <c r="S766" s="309"/>
      <c r="T766" s="309"/>
      <c r="U766" s="309"/>
      <c r="V766" s="309"/>
      <c r="W766" s="309"/>
      <c r="X766" s="309"/>
      <c r="Y766" s="309"/>
      <c r="Z766" s="309"/>
      <c r="AA766" s="309"/>
      <c r="AB766" s="309"/>
      <c r="AC766" s="309"/>
      <c r="AD766" s="309"/>
    </row>
    <row r="767" spans="18:30" s="311" customFormat="1" ht="12">
      <c r="R767" s="309"/>
      <c r="S767" s="309"/>
      <c r="T767" s="309"/>
      <c r="U767" s="309"/>
      <c r="V767" s="309"/>
      <c r="W767" s="309"/>
      <c r="X767" s="309"/>
      <c r="Y767" s="309"/>
      <c r="Z767" s="309"/>
      <c r="AA767" s="309"/>
      <c r="AB767" s="309"/>
      <c r="AC767" s="309"/>
      <c r="AD767" s="309"/>
    </row>
    <row r="768" spans="18:30" s="311" customFormat="1" ht="12">
      <c r="R768" s="309"/>
      <c r="S768" s="309"/>
      <c r="T768" s="309"/>
      <c r="U768" s="309"/>
      <c r="V768" s="309"/>
      <c r="W768" s="309"/>
      <c r="X768" s="309"/>
      <c r="Y768" s="309"/>
      <c r="Z768" s="309"/>
      <c r="AA768" s="309"/>
      <c r="AB768" s="309"/>
      <c r="AC768" s="309"/>
      <c r="AD768" s="309"/>
    </row>
    <row r="769" spans="18:30" s="311" customFormat="1" ht="12">
      <c r="R769" s="309"/>
      <c r="S769" s="309"/>
      <c r="T769" s="309"/>
      <c r="U769" s="309"/>
      <c r="V769" s="309"/>
      <c r="W769" s="309"/>
      <c r="X769" s="309"/>
      <c r="Y769" s="309"/>
      <c r="Z769" s="309"/>
      <c r="AA769" s="309"/>
      <c r="AB769" s="309"/>
      <c r="AC769" s="309"/>
      <c r="AD769" s="309"/>
    </row>
    <row r="770" spans="18:30" s="311" customFormat="1" ht="12">
      <c r="R770" s="309"/>
      <c r="S770" s="309"/>
      <c r="T770" s="309"/>
      <c r="U770" s="309"/>
      <c r="V770" s="309"/>
      <c r="W770" s="309"/>
      <c r="X770" s="309"/>
      <c r="Y770" s="309"/>
      <c r="Z770" s="309"/>
      <c r="AA770" s="309"/>
      <c r="AB770" s="309"/>
      <c r="AC770" s="309"/>
      <c r="AD770" s="309"/>
    </row>
    <row r="771" spans="18:30" s="311" customFormat="1" ht="12">
      <c r="R771" s="309"/>
      <c r="S771" s="309"/>
      <c r="T771" s="309"/>
      <c r="U771" s="309"/>
      <c r="V771" s="309"/>
      <c r="W771" s="309"/>
      <c r="X771" s="309"/>
      <c r="Y771" s="309"/>
      <c r="Z771" s="309"/>
      <c r="AA771" s="309"/>
      <c r="AB771" s="309"/>
      <c r="AC771" s="309"/>
      <c r="AD771" s="309"/>
    </row>
    <row r="772" spans="18:30" s="311" customFormat="1" ht="12">
      <c r="R772" s="309"/>
      <c r="S772" s="309"/>
      <c r="T772" s="309"/>
      <c r="U772" s="309"/>
      <c r="V772" s="309"/>
      <c r="W772" s="309"/>
      <c r="X772" s="309"/>
      <c r="Y772" s="309"/>
      <c r="Z772" s="309"/>
      <c r="AA772" s="309"/>
      <c r="AB772" s="309"/>
      <c r="AC772" s="309"/>
      <c r="AD772" s="309"/>
    </row>
    <row r="773" spans="18:30" s="311" customFormat="1" ht="12">
      <c r="R773" s="309"/>
      <c r="S773" s="309"/>
      <c r="T773" s="309"/>
      <c r="U773" s="309"/>
      <c r="V773" s="309"/>
      <c r="W773" s="309"/>
      <c r="X773" s="309"/>
      <c r="Y773" s="309"/>
      <c r="Z773" s="309"/>
      <c r="AA773" s="309"/>
      <c r="AB773" s="309"/>
      <c r="AC773" s="309"/>
      <c r="AD773" s="309"/>
    </row>
    <row r="774" spans="18:30" s="311" customFormat="1" ht="12">
      <c r="R774" s="309"/>
      <c r="S774" s="309"/>
      <c r="T774" s="309"/>
      <c r="U774" s="309"/>
      <c r="V774" s="309"/>
      <c r="W774" s="309"/>
      <c r="X774" s="309"/>
      <c r="Y774" s="309"/>
      <c r="Z774" s="309"/>
      <c r="AA774" s="309"/>
      <c r="AB774" s="309"/>
      <c r="AC774" s="309"/>
      <c r="AD774" s="309"/>
    </row>
    <row r="775" spans="18:30" s="311" customFormat="1" ht="12">
      <c r="R775" s="309"/>
      <c r="S775" s="309"/>
      <c r="T775" s="309"/>
      <c r="U775" s="309"/>
      <c r="V775" s="309"/>
      <c r="W775" s="309"/>
      <c r="X775" s="309"/>
      <c r="Y775" s="309"/>
      <c r="Z775" s="309"/>
      <c r="AA775" s="309"/>
      <c r="AB775" s="309"/>
      <c r="AC775" s="309"/>
      <c r="AD775" s="309"/>
    </row>
    <row r="776" spans="18:30" s="311" customFormat="1" ht="12">
      <c r="R776" s="309"/>
      <c r="S776" s="309"/>
      <c r="T776" s="309"/>
      <c r="U776" s="309"/>
      <c r="V776" s="309"/>
      <c r="W776" s="309"/>
      <c r="X776" s="309"/>
      <c r="Y776" s="309"/>
      <c r="Z776" s="309"/>
      <c r="AA776" s="309"/>
      <c r="AB776" s="309"/>
      <c r="AC776" s="309"/>
      <c r="AD776" s="309"/>
    </row>
    <row r="777" spans="18:30" s="311" customFormat="1" ht="12">
      <c r="R777" s="309"/>
      <c r="S777" s="309"/>
      <c r="T777" s="309"/>
      <c r="U777" s="309"/>
      <c r="V777" s="309"/>
      <c r="W777" s="309"/>
      <c r="X777" s="309"/>
      <c r="Y777" s="309"/>
      <c r="Z777" s="309"/>
      <c r="AA777" s="309"/>
      <c r="AB777" s="309"/>
      <c r="AC777" s="309"/>
      <c r="AD777" s="309"/>
    </row>
    <row r="778" spans="18:30" s="311" customFormat="1" ht="12">
      <c r="R778" s="309"/>
      <c r="S778" s="309"/>
      <c r="T778" s="309"/>
      <c r="U778" s="309"/>
      <c r="V778" s="309"/>
      <c r="W778" s="309"/>
      <c r="X778" s="309"/>
      <c r="Y778" s="309"/>
      <c r="Z778" s="309"/>
      <c r="AA778" s="309"/>
      <c r="AB778" s="309"/>
      <c r="AC778" s="309"/>
      <c r="AD778" s="309"/>
    </row>
    <row r="779" spans="18:30" s="311" customFormat="1" ht="12">
      <c r="R779" s="309"/>
      <c r="S779" s="309"/>
      <c r="T779" s="309"/>
      <c r="U779" s="309"/>
      <c r="V779" s="309"/>
      <c r="W779" s="309"/>
      <c r="X779" s="309"/>
      <c r="Y779" s="309"/>
      <c r="Z779" s="309"/>
      <c r="AA779" s="309"/>
      <c r="AB779" s="309"/>
      <c r="AC779" s="309"/>
      <c r="AD779" s="309"/>
    </row>
    <row r="780" spans="18:30" s="311" customFormat="1" ht="12">
      <c r="R780" s="309"/>
      <c r="S780" s="309"/>
      <c r="T780" s="309"/>
      <c r="U780" s="309"/>
      <c r="V780" s="309"/>
      <c r="W780" s="309"/>
      <c r="X780" s="309"/>
      <c r="Y780" s="309"/>
      <c r="Z780" s="309"/>
      <c r="AA780" s="309"/>
      <c r="AB780" s="309"/>
      <c r="AC780" s="309"/>
      <c r="AD780" s="309"/>
    </row>
    <row r="781" spans="18:30" s="311" customFormat="1" ht="12">
      <c r="R781" s="309"/>
      <c r="S781" s="309"/>
      <c r="T781" s="309"/>
      <c r="U781" s="309"/>
      <c r="V781" s="309"/>
      <c r="W781" s="309"/>
      <c r="X781" s="309"/>
      <c r="Y781" s="309"/>
      <c r="Z781" s="309"/>
      <c r="AA781" s="309"/>
      <c r="AB781" s="309"/>
      <c r="AC781" s="309"/>
      <c r="AD781" s="309"/>
    </row>
    <row r="782" spans="18:30" s="311" customFormat="1" ht="12">
      <c r="R782" s="309"/>
      <c r="S782" s="309"/>
      <c r="T782" s="309"/>
      <c r="U782" s="309"/>
      <c r="V782" s="309"/>
      <c r="W782" s="309"/>
      <c r="X782" s="309"/>
      <c r="Y782" s="309"/>
      <c r="Z782" s="309"/>
      <c r="AA782" s="309"/>
      <c r="AB782" s="309"/>
      <c r="AC782" s="309"/>
      <c r="AD782" s="309"/>
    </row>
    <row r="783" spans="18:30" s="311" customFormat="1" ht="12">
      <c r="R783" s="309"/>
      <c r="S783" s="309"/>
      <c r="T783" s="309"/>
      <c r="U783" s="309"/>
      <c r="V783" s="309"/>
      <c r="W783" s="309"/>
      <c r="X783" s="309"/>
      <c r="Y783" s="309"/>
      <c r="Z783" s="309"/>
      <c r="AA783" s="309"/>
      <c r="AB783" s="309"/>
      <c r="AC783" s="309"/>
      <c r="AD783" s="309"/>
    </row>
    <row r="784" spans="18:30" s="311" customFormat="1" ht="12">
      <c r="R784" s="309"/>
      <c r="S784" s="309"/>
      <c r="T784" s="309"/>
      <c r="U784" s="309"/>
      <c r="V784" s="309"/>
      <c r="W784" s="309"/>
      <c r="X784" s="309"/>
      <c r="Y784" s="309"/>
      <c r="Z784" s="309"/>
      <c r="AA784" s="309"/>
      <c r="AB784" s="309"/>
      <c r="AC784" s="309"/>
      <c r="AD784" s="309"/>
    </row>
    <row r="785" spans="18:30" s="311" customFormat="1" ht="12">
      <c r="R785" s="309"/>
      <c r="S785" s="309"/>
      <c r="T785" s="309"/>
      <c r="U785" s="309"/>
      <c r="V785" s="309"/>
      <c r="W785" s="309"/>
      <c r="X785" s="309"/>
      <c r="Y785" s="309"/>
      <c r="Z785" s="309"/>
      <c r="AA785" s="309"/>
      <c r="AB785" s="309"/>
      <c r="AC785" s="309"/>
      <c r="AD785" s="309"/>
    </row>
    <row r="786" spans="18:30" s="311" customFormat="1" ht="12">
      <c r="R786" s="309"/>
      <c r="S786" s="309"/>
      <c r="T786" s="309"/>
      <c r="U786" s="309"/>
      <c r="V786" s="309"/>
      <c r="W786" s="309"/>
      <c r="X786" s="309"/>
      <c r="Y786" s="309"/>
      <c r="Z786" s="309"/>
      <c r="AA786" s="309"/>
      <c r="AB786" s="309"/>
      <c r="AC786" s="309"/>
      <c r="AD786" s="309"/>
    </row>
    <row r="787" spans="18:30" s="311" customFormat="1" ht="12">
      <c r="R787" s="309"/>
      <c r="S787" s="309"/>
      <c r="T787" s="309"/>
      <c r="U787" s="309"/>
      <c r="V787" s="309"/>
      <c r="W787" s="309"/>
      <c r="X787" s="309"/>
      <c r="Y787" s="309"/>
      <c r="Z787" s="309"/>
      <c r="AA787" s="309"/>
      <c r="AB787" s="309"/>
      <c r="AC787" s="309"/>
      <c r="AD787" s="309"/>
    </row>
    <row r="788" spans="18:30" s="311" customFormat="1" ht="12">
      <c r="R788" s="309"/>
      <c r="S788" s="309"/>
      <c r="T788" s="309"/>
      <c r="U788" s="309"/>
      <c r="V788" s="309"/>
      <c r="W788" s="309"/>
      <c r="X788" s="309"/>
      <c r="Y788" s="309"/>
      <c r="Z788" s="309"/>
      <c r="AA788" s="309"/>
      <c r="AB788" s="309"/>
      <c r="AC788" s="309"/>
      <c r="AD788" s="309"/>
    </row>
    <row r="789" spans="18:30" s="311" customFormat="1" ht="12">
      <c r="R789" s="309"/>
      <c r="S789" s="309"/>
      <c r="T789" s="309"/>
      <c r="U789" s="309"/>
      <c r="V789" s="309"/>
      <c r="W789" s="309"/>
      <c r="X789" s="309"/>
      <c r="Y789" s="309"/>
      <c r="Z789" s="309"/>
      <c r="AA789" s="309"/>
      <c r="AB789" s="309"/>
      <c r="AC789" s="309"/>
      <c r="AD789" s="309"/>
    </row>
    <row r="790" spans="18:30" s="311" customFormat="1" ht="12">
      <c r="R790" s="309"/>
      <c r="S790" s="309"/>
      <c r="T790" s="309"/>
      <c r="U790" s="309"/>
      <c r="V790" s="309"/>
      <c r="W790" s="309"/>
      <c r="X790" s="309"/>
      <c r="Y790" s="309"/>
      <c r="Z790" s="309"/>
      <c r="AA790" s="309"/>
      <c r="AB790" s="309"/>
      <c r="AC790" s="309"/>
      <c r="AD790" s="309"/>
    </row>
    <row r="791" spans="18:30" s="311" customFormat="1" ht="12">
      <c r="R791" s="309"/>
      <c r="S791" s="309"/>
      <c r="T791" s="309"/>
      <c r="U791" s="309"/>
      <c r="V791" s="309"/>
      <c r="W791" s="309"/>
      <c r="X791" s="309"/>
      <c r="Y791" s="309"/>
      <c r="Z791" s="309"/>
      <c r="AA791" s="309"/>
      <c r="AB791" s="309"/>
      <c r="AC791" s="309"/>
      <c r="AD791" s="309"/>
    </row>
    <row r="792" spans="18:30" s="311" customFormat="1" ht="12">
      <c r="R792" s="309"/>
      <c r="S792" s="309"/>
      <c r="T792" s="309"/>
      <c r="U792" s="309"/>
      <c r="V792" s="309"/>
      <c r="W792" s="309"/>
      <c r="X792" s="309"/>
      <c r="Y792" s="309"/>
      <c r="Z792" s="309"/>
      <c r="AA792" s="309"/>
      <c r="AB792" s="309"/>
      <c r="AC792" s="309"/>
      <c r="AD792" s="309"/>
    </row>
    <row r="793" spans="18:30" s="311" customFormat="1" ht="12">
      <c r="R793" s="309"/>
      <c r="S793" s="309"/>
      <c r="T793" s="309"/>
      <c r="U793" s="309"/>
      <c r="V793" s="309"/>
      <c r="W793" s="309"/>
      <c r="X793" s="309"/>
      <c r="Y793" s="309"/>
      <c r="Z793" s="309"/>
      <c r="AA793" s="309"/>
      <c r="AB793" s="309"/>
      <c r="AC793" s="309"/>
      <c r="AD793" s="309"/>
    </row>
    <row r="794" spans="18:30" s="311" customFormat="1" ht="12">
      <c r="R794" s="309"/>
      <c r="S794" s="309"/>
      <c r="T794" s="309"/>
      <c r="U794" s="309"/>
      <c r="V794" s="309"/>
      <c r="W794" s="309"/>
      <c r="X794" s="309"/>
      <c r="Y794" s="309"/>
      <c r="Z794" s="309"/>
      <c r="AA794" s="309"/>
      <c r="AB794" s="309"/>
      <c r="AC794" s="309"/>
      <c r="AD794" s="309"/>
    </row>
    <row r="795" spans="18:30" s="311" customFormat="1" ht="12">
      <c r="R795" s="309"/>
      <c r="S795" s="309"/>
      <c r="T795" s="309"/>
      <c r="U795" s="309"/>
      <c r="V795" s="309"/>
      <c r="W795" s="309"/>
      <c r="X795" s="309"/>
      <c r="Y795" s="309"/>
      <c r="Z795" s="309"/>
      <c r="AA795" s="309"/>
      <c r="AB795" s="309"/>
      <c r="AC795" s="309"/>
      <c r="AD795" s="309"/>
    </row>
    <row r="796" spans="18:30" s="311" customFormat="1" ht="12">
      <c r="R796" s="309"/>
      <c r="S796" s="309"/>
      <c r="T796" s="309"/>
      <c r="U796" s="309"/>
      <c r="V796" s="309"/>
      <c r="W796" s="309"/>
      <c r="X796" s="309"/>
      <c r="Y796" s="309"/>
      <c r="Z796" s="309"/>
      <c r="AA796" s="309"/>
      <c r="AB796" s="309"/>
      <c r="AC796" s="309"/>
      <c r="AD796" s="309"/>
    </row>
    <row r="797" spans="18:30" s="311" customFormat="1" ht="12">
      <c r="R797" s="309"/>
      <c r="S797" s="309"/>
      <c r="T797" s="309"/>
      <c r="U797" s="309"/>
      <c r="V797" s="309"/>
      <c r="W797" s="309"/>
      <c r="X797" s="309"/>
      <c r="Y797" s="309"/>
      <c r="Z797" s="309"/>
      <c r="AA797" s="309"/>
      <c r="AB797" s="309"/>
      <c r="AC797" s="309"/>
      <c r="AD797" s="309"/>
    </row>
    <row r="798" spans="18:30" s="311" customFormat="1" ht="12">
      <c r="R798" s="309"/>
      <c r="S798" s="309"/>
      <c r="T798" s="309"/>
      <c r="U798" s="309"/>
      <c r="V798" s="309"/>
      <c r="W798" s="309"/>
      <c r="X798" s="309"/>
      <c r="Y798" s="309"/>
      <c r="Z798" s="309"/>
      <c r="AA798" s="309"/>
      <c r="AB798" s="309"/>
      <c r="AC798" s="309"/>
      <c r="AD798" s="309"/>
    </row>
    <row r="799" spans="18:30" s="311" customFormat="1" ht="12">
      <c r="R799" s="309"/>
      <c r="S799" s="309"/>
      <c r="T799" s="309"/>
      <c r="U799" s="309"/>
      <c r="V799" s="309"/>
      <c r="W799" s="309"/>
      <c r="X799" s="309"/>
      <c r="Y799" s="309"/>
      <c r="Z799" s="309"/>
      <c r="AA799" s="309"/>
      <c r="AB799" s="309"/>
      <c r="AC799" s="309"/>
      <c r="AD799" s="309"/>
    </row>
    <row r="800" spans="18:30" s="311" customFormat="1" ht="12">
      <c r="R800" s="309"/>
      <c r="S800" s="309"/>
      <c r="T800" s="309"/>
      <c r="U800" s="309"/>
      <c r="V800" s="309"/>
      <c r="W800" s="309"/>
      <c r="X800" s="309"/>
      <c r="Y800" s="309"/>
      <c r="Z800" s="309"/>
      <c r="AA800" s="309"/>
      <c r="AB800" s="309"/>
      <c r="AC800" s="309"/>
      <c r="AD800" s="309"/>
    </row>
    <row r="801" spans="18:30" s="311" customFormat="1" ht="12">
      <c r="R801" s="309"/>
      <c r="S801" s="309"/>
      <c r="T801" s="309"/>
      <c r="U801" s="309"/>
      <c r="V801" s="309"/>
      <c r="W801" s="309"/>
      <c r="X801" s="309"/>
      <c r="Y801" s="309"/>
      <c r="Z801" s="309"/>
      <c r="AA801" s="309"/>
      <c r="AB801" s="309"/>
      <c r="AC801" s="309"/>
      <c r="AD801" s="309"/>
    </row>
    <row r="802" spans="18:30" s="311" customFormat="1" ht="12">
      <c r="R802" s="309"/>
      <c r="S802" s="309"/>
      <c r="T802" s="309"/>
      <c r="U802" s="309"/>
      <c r="V802" s="309"/>
      <c r="W802" s="309"/>
      <c r="X802" s="309"/>
      <c r="Y802" s="309"/>
      <c r="Z802" s="309"/>
      <c r="AA802" s="309"/>
      <c r="AB802" s="309"/>
      <c r="AC802" s="309"/>
      <c r="AD802" s="309"/>
    </row>
    <row r="803" spans="18:30" s="311" customFormat="1" ht="12">
      <c r="R803" s="309"/>
      <c r="S803" s="309"/>
      <c r="T803" s="309"/>
      <c r="U803" s="309"/>
      <c r="V803" s="309"/>
      <c r="W803" s="309"/>
      <c r="X803" s="309"/>
      <c r="Y803" s="309"/>
      <c r="Z803" s="309"/>
      <c r="AA803" s="309"/>
      <c r="AB803" s="309"/>
      <c r="AC803" s="309"/>
      <c r="AD803" s="309"/>
    </row>
    <row r="804" spans="18:30" s="311" customFormat="1" ht="12">
      <c r="R804" s="309"/>
      <c r="S804" s="309"/>
      <c r="T804" s="309"/>
      <c r="U804" s="309"/>
      <c r="V804" s="309"/>
      <c r="W804" s="309"/>
      <c r="X804" s="309"/>
      <c r="Y804" s="309"/>
      <c r="Z804" s="309"/>
      <c r="AA804" s="309"/>
      <c r="AB804" s="309"/>
      <c r="AC804" s="309"/>
      <c r="AD804" s="309"/>
    </row>
    <row r="805" spans="18:30" s="311" customFormat="1" ht="12">
      <c r="R805" s="309"/>
      <c r="S805" s="309"/>
      <c r="T805" s="309"/>
      <c r="U805" s="309"/>
      <c r="V805" s="309"/>
      <c r="W805" s="309"/>
      <c r="X805" s="309"/>
      <c r="Y805" s="309"/>
      <c r="Z805" s="309"/>
      <c r="AA805" s="309"/>
      <c r="AB805" s="309"/>
      <c r="AC805" s="309"/>
      <c r="AD805" s="309"/>
    </row>
    <row r="806" spans="18:30" s="311" customFormat="1" ht="12">
      <c r="R806" s="309"/>
      <c r="S806" s="309"/>
      <c r="T806" s="309"/>
      <c r="U806" s="309"/>
      <c r="V806" s="309"/>
      <c r="W806" s="309"/>
      <c r="X806" s="309"/>
      <c r="Y806" s="309"/>
      <c r="Z806" s="309"/>
      <c r="AA806" s="309"/>
      <c r="AB806" s="309"/>
      <c r="AC806" s="309"/>
      <c r="AD806" s="309"/>
    </row>
    <row r="807" spans="18:30" s="311" customFormat="1" ht="12">
      <c r="R807" s="309"/>
      <c r="S807" s="309"/>
      <c r="T807" s="309"/>
      <c r="U807" s="309"/>
      <c r="V807" s="309"/>
      <c r="W807" s="309"/>
      <c r="X807" s="309"/>
      <c r="Y807" s="309"/>
      <c r="Z807" s="309"/>
      <c r="AA807" s="309"/>
      <c r="AB807" s="309"/>
      <c r="AC807" s="309"/>
      <c r="AD807" s="309"/>
    </row>
    <row r="808" spans="18:30" s="311" customFormat="1" ht="12">
      <c r="R808" s="309"/>
      <c r="S808" s="309"/>
      <c r="T808" s="309"/>
      <c r="U808" s="309"/>
      <c r="V808" s="309"/>
      <c r="W808" s="309"/>
      <c r="X808" s="309"/>
      <c r="Y808" s="309"/>
      <c r="Z808" s="309"/>
      <c r="AA808" s="309"/>
      <c r="AB808" s="309"/>
      <c r="AC808" s="309"/>
      <c r="AD808" s="309"/>
    </row>
    <row r="809" spans="18:30" s="311" customFormat="1" ht="12">
      <c r="R809" s="309"/>
      <c r="S809" s="309"/>
      <c r="T809" s="309"/>
      <c r="U809" s="309"/>
      <c r="V809" s="309"/>
      <c r="W809" s="309"/>
      <c r="X809" s="309"/>
      <c r="Y809" s="309"/>
      <c r="Z809" s="309"/>
      <c r="AA809" s="309"/>
      <c r="AB809" s="309"/>
      <c r="AC809" s="309"/>
      <c r="AD809" s="309"/>
    </row>
    <row r="810" spans="18:30" s="311" customFormat="1" ht="12">
      <c r="R810" s="309"/>
      <c r="S810" s="309"/>
      <c r="T810" s="309"/>
      <c r="U810" s="309"/>
      <c r="V810" s="309"/>
      <c r="W810" s="309"/>
      <c r="X810" s="309"/>
      <c r="Y810" s="309"/>
      <c r="Z810" s="309"/>
      <c r="AA810" s="309"/>
      <c r="AB810" s="309"/>
      <c r="AC810" s="309"/>
      <c r="AD810" s="309"/>
    </row>
    <row r="811" spans="18:30" s="311" customFormat="1" ht="12">
      <c r="R811" s="309"/>
      <c r="S811" s="309"/>
      <c r="T811" s="309"/>
      <c r="U811" s="309"/>
      <c r="V811" s="309"/>
      <c r="W811" s="309"/>
      <c r="X811" s="309"/>
      <c r="Y811" s="309"/>
      <c r="Z811" s="309"/>
      <c r="AA811" s="309"/>
      <c r="AB811" s="309"/>
      <c r="AC811" s="309"/>
      <c r="AD811" s="309"/>
    </row>
    <row r="812" spans="18:30" s="311" customFormat="1" ht="12">
      <c r="R812" s="309"/>
      <c r="S812" s="309"/>
      <c r="T812" s="309"/>
      <c r="U812" s="309"/>
      <c r="V812" s="309"/>
      <c r="W812" s="309"/>
      <c r="X812" s="309"/>
      <c r="Y812" s="309"/>
      <c r="Z812" s="309"/>
      <c r="AA812" s="309"/>
      <c r="AB812" s="309"/>
      <c r="AC812" s="309"/>
      <c r="AD812" s="309"/>
    </row>
    <row r="813" spans="18:30" s="311" customFormat="1" ht="12">
      <c r="R813" s="309"/>
      <c r="S813" s="309"/>
      <c r="T813" s="309"/>
      <c r="U813" s="309"/>
      <c r="V813" s="309"/>
      <c r="W813" s="309"/>
      <c r="X813" s="309"/>
      <c r="Y813" s="309"/>
      <c r="Z813" s="309"/>
      <c r="AA813" s="309"/>
      <c r="AB813" s="309"/>
      <c r="AC813" s="309"/>
      <c r="AD813" s="309"/>
    </row>
    <row r="814" spans="18:30" s="311" customFormat="1" ht="12">
      <c r="R814" s="309"/>
      <c r="S814" s="309"/>
      <c r="T814" s="309"/>
      <c r="U814" s="309"/>
      <c r="V814" s="309"/>
      <c r="W814" s="309"/>
      <c r="X814" s="309"/>
      <c r="Y814" s="309"/>
      <c r="Z814" s="309"/>
      <c r="AA814" s="309"/>
      <c r="AB814" s="309"/>
      <c r="AC814" s="309"/>
      <c r="AD814" s="309"/>
    </row>
    <row r="815" spans="18:30" s="311" customFormat="1" ht="12">
      <c r="R815" s="309"/>
      <c r="S815" s="309"/>
      <c r="T815" s="309"/>
      <c r="U815" s="309"/>
      <c r="V815" s="309"/>
      <c r="W815" s="309"/>
      <c r="X815" s="309"/>
      <c r="Y815" s="309"/>
      <c r="Z815" s="309"/>
      <c r="AA815" s="309"/>
      <c r="AB815" s="309"/>
      <c r="AC815" s="309"/>
      <c r="AD815" s="309"/>
    </row>
    <row r="816" spans="18:30" s="311" customFormat="1" ht="12">
      <c r="R816" s="309"/>
      <c r="S816" s="309"/>
      <c r="T816" s="309"/>
      <c r="U816" s="309"/>
      <c r="V816" s="309"/>
      <c r="W816" s="309"/>
      <c r="X816" s="309"/>
      <c r="Y816" s="309"/>
      <c r="Z816" s="309"/>
      <c r="AA816" s="309"/>
      <c r="AB816" s="309"/>
      <c r="AC816" s="309"/>
      <c r="AD816" s="309"/>
    </row>
    <row r="817" spans="18:30" s="311" customFormat="1" ht="12">
      <c r="R817" s="309"/>
      <c r="S817" s="309"/>
      <c r="T817" s="309"/>
      <c r="U817" s="309"/>
      <c r="V817" s="309"/>
      <c r="W817" s="309"/>
      <c r="X817" s="309"/>
      <c r="Y817" s="309"/>
      <c r="Z817" s="309"/>
      <c r="AA817" s="309"/>
      <c r="AB817" s="309"/>
      <c r="AC817" s="309"/>
      <c r="AD817" s="309"/>
    </row>
    <row r="818" spans="18:30" s="311" customFormat="1" ht="12">
      <c r="R818" s="309"/>
      <c r="S818" s="309"/>
      <c r="T818" s="309"/>
      <c r="U818" s="309"/>
      <c r="V818" s="309"/>
      <c r="W818" s="309"/>
      <c r="X818" s="309"/>
      <c r="Y818" s="309"/>
      <c r="Z818" s="309"/>
      <c r="AA818" s="309"/>
      <c r="AB818" s="309"/>
      <c r="AC818" s="309"/>
      <c r="AD818" s="309"/>
    </row>
    <row r="819" spans="18:30" s="311" customFormat="1" ht="12">
      <c r="R819" s="309"/>
      <c r="S819" s="309"/>
      <c r="T819" s="309"/>
      <c r="U819" s="309"/>
      <c r="V819" s="309"/>
      <c r="W819" s="309"/>
      <c r="X819" s="309"/>
      <c r="Y819" s="309"/>
      <c r="Z819" s="309"/>
      <c r="AA819" s="309"/>
      <c r="AB819" s="309"/>
      <c r="AC819" s="309"/>
      <c r="AD819" s="309"/>
    </row>
    <row r="820" spans="18:30" s="311" customFormat="1" ht="12">
      <c r="R820" s="309"/>
      <c r="S820" s="309"/>
      <c r="T820" s="309"/>
      <c r="U820" s="309"/>
      <c r="V820" s="309"/>
      <c r="W820" s="309"/>
      <c r="X820" s="309"/>
      <c r="Y820" s="309"/>
      <c r="Z820" s="309"/>
      <c r="AA820" s="309"/>
      <c r="AB820" s="309"/>
      <c r="AC820" s="309"/>
      <c r="AD820" s="309"/>
    </row>
    <row r="821" spans="18:30" s="311" customFormat="1" ht="12">
      <c r="R821" s="309"/>
      <c r="S821" s="309"/>
      <c r="T821" s="309"/>
      <c r="U821" s="309"/>
      <c r="V821" s="309"/>
      <c r="W821" s="309"/>
      <c r="X821" s="309"/>
      <c r="Y821" s="309"/>
      <c r="Z821" s="309"/>
      <c r="AA821" s="309"/>
      <c r="AB821" s="309"/>
      <c r="AC821" s="309"/>
      <c r="AD821" s="309"/>
    </row>
    <row r="822" spans="18:30" s="311" customFormat="1" ht="12">
      <c r="R822" s="309"/>
      <c r="S822" s="309"/>
      <c r="T822" s="309"/>
      <c r="U822" s="309"/>
      <c r="V822" s="309"/>
      <c r="W822" s="309"/>
      <c r="X822" s="309"/>
      <c r="Y822" s="309"/>
      <c r="Z822" s="309"/>
      <c r="AA822" s="309"/>
      <c r="AB822" s="309"/>
      <c r="AC822" s="309"/>
      <c r="AD822" s="309"/>
    </row>
    <row r="823" spans="18:30" s="311" customFormat="1" ht="12">
      <c r="R823" s="309"/>
      <c r="S823" s="309"/>
      <c r="T823" s="309"/>
      <c r="U823" s="309"/>
      <c r="V823" s="309"/>
      <c r="W823" s="309"/>
      <c r="X823" s="309"/>
      <c r="Y823" s="309"/>
      <c r="Z823" s="309"/>
      <c r="AA823" s="309"/>
      <c r="AB823" s="309"/>
      <c r="AC823" s="309"/>
      <c r="AD823" s="309"/>
    </row>
    <row r="824" spans="18:30" s="311" customFormat="1" ht="12">
      <c r="R824" s="309"/>
      <c r="S824" s="309"/>
      <c r="T824" s="309"/>
      <c r="U824" s="309"/>
      <c r="V824" s="309"/>
      <c r="W824" s="309"/>
      <c r="X824" s="309"/>
      <c r="Y824" s="309"/>
      <c r="Z824" s="309"/>
      <c r="AA824" s="309"/>
      <c r="AB824" s="309"/>
      <c r="AC824" s="309"/>
      <c r="AD824" s="309"/>
    </row>
    <row r="825" spans="18:30" s="311" customFormat="1" ht="12">
      <c r="R825" s="309"/>
      <c r="S825" s="309"/>
      <c r="T825" s="309"/>
      <c r="U825" s="309"/>
      <c r="V825" s="309"/>
      <c r="W825" s="309"/>
      <c r="X825" s="309"/>
      <c r="Y825" s="309"/>
      <c r="Z825" s="309"/>
      <c r="AA825" s="309"/>
      <c r="AB825" s="309"/>
      <c r="AC825" s="309"/>
      <c r="AD825" s="309"/>
    </row>
    <row r="826" spans="18:30" s="311" customFormat="1" ht="12">
      <c r="R826" s="309"/>
      <c r="S826" s="309"/>
      <c r="T826" s="309"/>
      <c r="U826" s="309"/>
      <c r="V826" s="309"/>
      <c r="W826" s="309"/>
      <c r="X826" s="309"/>
      <c r="Y826" s="309"/>
      <c r="Z826" s="309"/>
      <c r="AA826" s="309"/>
      <c r="AB826" s="309"/>
      <c r="AC826" s="309"/>
      <c r="AD826" s="309"/>
    </row>
    <row r="827" spans="18:30" s="311" customFormat="1" ht="12">
      <c r="R827" s="309"/>
      <c r="S827" s="309"/>
      <c r="T827" s="309"/>
      <c r="U827" s="309"/>
      <c r="V827" s="309"/>
      <c r="W827" s="309"/>
      <c r="X827" s="309"/>
      <c r="Y827" s="309"/>
      <c r="Z827" s="309"/>
      <c r="AA827" s="309"/>
      <c r="AB827" s="309"/>
      <c r="AC827" s="309"/>
      <c r="AD827" s="309"/>
    </row>
    <row r="828" spans="18:30" s="311" customFormat="1" ht="12">
      <c r="R828" s="309"/>
      <c r="S828" s="309"/>
      <c r="T828" s="309"/>
      <c r="U828" s="309"/>
      <c r="V828" s="309"/>
      <c r="W828" s="309"/>
      <c r="X828" s="309"/>
      <c r="Y828" s="309"/>
      <c r="Z828" s="309"/>
      <c r="AA828" s="309"/>
      <c r="AB828" s="309"/>
      <c r="AC828" s="309"/>
      <c r="AD828" s="309"/>
    </row>
    <row r="829" spans="18:30" s="311" customFormat="1" ht="12">
      <c r="R829" s="309"/>
      <c r="S829" s="309"/>
      <c r="T829" s="309"/>
      <c r="U829" s="309"/>
      <c r="V829" s="309"/>
      <c r="W829" s="309"/>
      <c r="X829" s="309"/>
      <c r="Y829" s="309"/>
      <c r="Z829" s="309"/>
      <c r="AA829" s="309"/>
      <c r="AB829" s="309"/>
      <c r="AC829" s="309"/>
      <c r="AD829" s="309"/>
    </row>
    <row r="830" spans="18:30" s="311" customFormat="1" ht="12">
      <c r="R830" s="309"/>
      <c r="S830" s="309"/>
      <c r="T830" s="309"/>
      <c r="U830" s="309"/>
      <c r="V830" s="309"/>
      <c r="W830" s="309"/>
      <c r="X830" s="309"/>
      <c r="Y830" s="309"/>
      <c r="Z830" s="309"/>
      <c r="AA830" s="309"/>
      <c r="AB830" s="309"/>
      <c r="AC830" s="309"/>
      <c r="AD830" s="309"/>
    </row>
    <row r="831" spans="18:30" s="311" customFormat="1" ht="12">
      <c r="R831" s="309"/>
      <c r="S831" s="309"/>
      <c r="T831" s="309"/>
      <c r="U831" s="309"/>
      <c r="V831" s="309"/>
      <c r="W831" s="309"/>
      <c r="X831" s="309"/>
      <c r="Y831" s="309"/>
      <c r="Z831" s="309"/>
      <c r="AA831" s="309"/>
      <c r="AB831" s="309"/>
      <c r="AC831" s="309"/>
      <c r="AD831" s="309"/>
    </row>
    <row r="832" spans="18:30" s="311" customFormat="1" ht="12">
      <c r="R832" s="309"/>
      <c r="S832" s="309"/>
      <c r="T832" s="309"/>
      <c r="U832" s="309"/>
      <c r="V832" s="309"/>
      <c r="W832" s="309"/>
      <c r="X832" s="309"/>
      <c r="Y832" s="309"/>
      <c r="Z832" s="309"/>
      <c r="AA832" s="309"/>
      <c r="AB832" s="309"/>
      <c r="AC832" s="309"/>
      <c r="AD832" s="309"/>
    </row>
    <row r="833" spans="18:30" s="311" customFormat="1" ht="12">
      <c r="R833" s="309"/>
      <c r="S833" s="309"/>
      <c r="T833" s="309"/>
      <c r="U833" s="309"/>
      <c r="V833" s="309"/>
      <c r="W833" s="309"/>
      <c r="X833" s="309"/>
      <c r="Y833" s="309"/>
      <c r="Z833" s="309"/>
      <c r="AA833" s="309"/>
      <c r="AB833" s="309"/>
      <c r="AC833" s="309"/>
      <c r="AD833" s="309"/>
    </row>
    <row r="834" spans="18:30" s="311" customFormat="1" ht="12">
      <c r="R834" s="309"/>
      <c r="S834" s="309"/>
      <c r="T834" s="309"/>
      <c r="U834" s="309"/>
      <c r="V834" s="309"/>
      <c r="W834" s="309"/>
      <c r="X834" s="309"/>
      <c r="Y834" s="309"/>
      <c r="Z834" s="309"/>
      <c r="AA834" s="309"/>
      <c r="AB834" s="309"/>
      <c r="AC834" s="309"/>
      <c r="AD834" s="309"/>
    </row>
    <row r="835" spans="18:30" s="311" customFormat="1" ht="12">
      <c r="R835" s="309"/>
      <c r="S835" s="309"/>
      <c r="T835" s="309"/>
      <c r="U835" s="309"/>
      <c r="V835" s="309"/>
      <c r="W835" s="309"/>
      <c r="X835" s="309"/>
      <c r="Y835" s="309"/>
      <c r="Z835" s="309"/>
      <c r="AA835" s="309"/>
      <c r="AB835" s="309"/>
      <c r="AC835" s="309"/>
      <c r="AD835" s="309"/>
    </row>
    <row r="836" spans="18:30" s="311" customFormat="1" ht="12">
      <c r="R836" s="309"/>
      <c r="S836" s="309"/>
      <c r="T836" s="309"/>
      <c r="U836" s="309"/>
      <c r="V836" s="309"/>
      <c r="W836" s="309"/>
      <c r="X836" s="309"/>
      <c r="Y836" s="309"/>
      <c r="Z836" s="309"/>
      <c r="AA836" s="309"/>
      <c r="AB836" s="309"/>
      <c r="AC836" s="309"/>
      <c r="AD836" s="309"/>
    </row>
    <row r="837" spans="18:30" s="311" customFormat="1" ht="12">
      <c r="R837" s="309"/>
      <c r="S837" s="309"/>
      <c r="T837" s="309"/>
      <c r="U837" s="309"/>
      <c r="V837" s="309"/>
      <c r="W837" s="309"/>
      <c r="X837" s="309"/>
      <c r="Y837" s="309"/>
      <c r="Z837" s="309"/>
      <c r="AA837" s="309"/>
      <c r="AB837" s="309"/>
      <c r="AC837" s="309"/>
      <c r="AD837" s="309"/>
    </row>
    <row r="838" spans="18:30" s="311" customFormat="1" ht="12">
      <c r="R838" s="309"/>
      <c r="S838" s="309"/>
      <c r="T838" s="309"/>
      <c r="U838" s="309"/>
      <c r="V838" s="309"/>
      <c r="W838" s="309"/>
      <c r="X838" s="309"/>
      <c r="Y838" s="309"/>
      <c r="Z838" s="309"/>
      <c r="AA838" s="309"/>
      <c r="AB838" s="309"/>
      <c r="AC838" s="309"/>
      <c r="AD838" s="309"/>
    </row>
    <row r="839" spans="18:30" s="311" customFormat="1" ht="12">
      <c r="R839" s="309"/>
      <c r="S839" s="309"/>
      <c r="T839" s="309"/>
      <c r="U839" s="309"/>
      <c r="V839" s="309"/>
      <c r="W839" s="309"/>
      <c r="X839" s="309"/>
      <c r="Y839" s="309"/>
      <c r="Z839" s="309"/>
      <c r="AA839" s="309"/>
      <c r="AB839" s="309"/>
      <c r="AC839" s="309"/>
      <c r="AD839" s="309"/>
    </row>
    <row r="840" spans="18:30" s="311" customFormat="1" ht="12">
      <c r="R840" s="309"/>
      <c r="S840" s="309"/>
      <c r="T840" s="309"/>
      <c r="U840" s="309"/>
      <c r="V840" s="309"/>
      <c r="W840" s="309"/>
      <c r="X840" s="309"/>
      <c r="Y840" s="309"/>
      <c r="Z840" s="309"/>
      <c r="AA840" s="309"/>
      <c r="AB840" s="309"/>
      <c r="AC840" s="309"/>
      <c r="AD840" s="309"/>
    </row>
    <row r="841" spans="18:30" s="311" customFormat="1" ht="12">
      <c r="R841" s="309"/>
      <c r="S841" s="309"/>
      <c r="T841" s="309"/>
      <c r="U841" s="309"/>
      <c r="V841" s="309"/>
      <c r="W841" s="309"/>
      <c r="X841" s="309"/>
      <c r="Y841" s="309"/>
      <c r="Z841" s="309"/>
      <c r="AA841" s="309"/>
      <c r="AB841" s="309"/>
      <c r="AC841" s="309"/>
      <c r="AD841" s="309"/>
    </row>
    <row r="842" spans="18:30" s="311" customFormat="1" ht="12">
      <c r="R842" s="309"/>
      <c r="S842" s="309"/>
      <c r="T842" s="309"/>
      <c r="U842" s="309"/>
      <c r="V842" s="309"/>
      <c r="W842" s="309"/>
      <c r="X842" s="309"/>
      <c r="Y842" s="309"/>
      <c r="Z842" s="309"/>
      <c r="AA842" s="309"/>
      <c r="AB842" s="309"/>
      <c r="AC842" s="309"/>
      <c r="AD842" s="309"/>
    </row>
    <row r="843" spans="18:30" s="311" customFormat="1" ht="12">
      <c r="R843" s="309"/>
      <c r="S843" s="309"/>
      <c r="T843" s="309"/>
      <c r="U843" s="309"/>
      <c r="V843" s="309"/>
      <c r="W843" s="309"/>
      <c r="X843" s="309"/>
      <c r="Y843" s="309"/>
      <c r="Z843" s="309"/>
      <c r="AA843" s="309"/>
      <c r="AB843" s="309"/>
      <c r="AC843" s="309"/>
      <c r="AD843" s="309"/>
    </row>
    <row r="844" spans="18:30" s="311" customFormat="1" ht="12">
      <c r="R844" s="309"/>
      <c r="S844" s="309"/>
      <c r="T844" s="309"/>
      <c r="U844" s="309"/>
      <c r="V844" s="309"/>
      <c r="W844" s="309"/>
      <c r="X844" s="309"/>
      <c r="Y844" s="309"/>
      <c r="Z844" s="309"/>
      <c r="AA844" s="309"/>
      <c r="AB844" s="309"/>
      <c r="AC844" s="309"/>
      <c r="AD844" s="309"/>
    </row>
    <row r="845" spans="18:30" s="311" customFormat="1" ht="12">
      <c r="R845" s="309"/>
      <c r="S845" s="309"/>
      <c r="T845" s="309"/>
      <c r="U845" s="309"/>
      <c r="V845" s="309"/>
      <c r="W845" s="309"/>
      <c r="X845" s="309"/>
      <c r="Y845" s="309"/>
      <c r="Z845" s="309"/>
      <c r="AA845" s="309"/>
      <c r="AB845" s="309"/>
      <c r="AC845" s="309"/>
      <c r="AD845" s="309"/>
    </row>
    <row r="846" spans="18:30" s="311" customFormat="1" ht="12">
      <c r="R846" s="309"/>
      <c r="S846" s="309"/>
      <c r="T846" s="309"/>
      <c r="U846" s="309"/>
      <c r="V846" s="309"/>
      <c r="W846" s="309"/>
      <c r="X846" s="309"/>
      <c r="Y846" s="309"/>
      <c r="Z846" s="309"/>
      <c r="AA846" s="309"/>
      <c r="AB846" s="309"/>
      <c r="AC846" s="309"/>
      <c r="AD846" s="309"/>
    </row>
    <row r="847" spans="18:30" s="311" customFormat="1" ht="12">
      <c r="R847" s="309"/>
      <c r="S847" s="309"/>
      <c r="T847" s="309"/>
      <c r="U847" s="309"/>
      <c r="V847" s="309"/>
      <c r="W847" s="309"/>
      <c r="X847" s="309"/>
      <c r="Y847" s="309"/>
      <c r="Z847" s="309"/>
      <c r="AA847" s="309"/>
      <c r="AB847" s="309"/>
      <c r="AC847" s="309"/>
      <c r="AD847" s="309"/>
    </row>
    <row r="848" spans="18:30" s="311" customFormat="1" ht="12">
      <c r="R848" s="309"/>
      <c r="S848" s="309"/>
      <c r="T848" s="309"/>
      <c r="U848" s="309"/>
      <c r="V848" s="309"/>
      <c r="W848" s="309"/>
      <c r="X848" s="309"/>
      <c r="Y848" s="309"/>
      <c r="Z848" s="309"/>
      <c r="AA848" s="309"/>
      <c r="AB848" s="309"/>
      <c r="AC848" s="309"/>
      <c r="AD848" s="309"/>
    </row>
    <row r="849" spans="18:30" s="311" customFormat="1" ht="12">
      <c r="R849" s="309"/>
      <c r="S849" s="309"/>
      <c r="T849" s="309"/>
      <c r="U849" s="309"/>
      <c r="V849" s="309"/>
      <c r="W849" s="309"/>
      <c r="X849" s="309"/>
      <c r="Y849" s="309"/>
      <c r="Z849" s="309"/>
      <c r="AA849" s="309"/>
      <c r="AB849" s="309"/>
      <c r="AC849" s="309"/>
      <c r="AD849" s="309"/>
    </row>
    <row r="850" spans="18:30" s="311" customFormat="1" ht="12">
      <c r="R850" s="309"/>
      <c r="S850" s="309"/>
      <c r="T850" s="309"/>
      <c r="U850" s="309"/>
      <c r="V850" s="309"/>
      <c r="W850" s="309"/>
      <c r="X850" s="309"/>
      <c r="Y850" s="309"/>
      <c r="Z850" s="309"/>
      <c r="AA850" s="309"/>
      <c r="AB850" s="309"/>
      <c r="AC850" s="309"/>
      <c r="AD850" s="309"/>
    </row>
    <row r="851" spans="18:30" s="311" customFormat="1" ht="12">
      <c r="R851" s="309"/>
      <c r="S851" s="309"/>
      <c r="T851" s="309"/>
      <c r="U851" s="309"/>
      <c r="V851" s="309"/>
      <c r="W851" s="309"/>
      <c r="X851" s="309"/>
      <c r="Y851" s="309"/>
      <c r="Z851" s="309"/>
      <c r="AA851" s="309"/>
      <c r="AB851" s="309"/>
      <c r="AC851" s="309"/>
      <c r="AD851" s="309"/>
    </row>
    <row r="852" spans="18:30" s="311" customFormat="1" ht="12">
      <c r="R852" s="309"/>
      <c r="S852" s="309"/>
      <c r="T852" s="309"/>
      <c r="U852" s="309"/>
      <c r="V852" s="309"/>
      <c r="W852" s="309"/>
      <c r="X852" s="309"/>
      <c r="Y852" s="309"/>
      <c r="Z852" s="309"/>
      <c r="AA852" s="309"/>
      <c r="AB852" s="309"/>
      <c r="AC852" s="309"/>
      <c r="AD852" s="309"/>
    </row>
    <row r="853" spans="18:30" s="311" customFormat="1" ht="12">
      <c r="R853" s="309"/>
      <c r="S853" s="309"/>
      <c r="T853" s="309"/>
      <c r="U853" s="309"/>
      <c r="V853" s="309"/>
      <c r="W853" s="309"/>
      <c r="X853" s="309"/>
      <c r="Y853" s="309"/>
      <c r="Z853" s="309"/>
      <c r="AA853" s="309"/>
      <c r="AB853" s="309"/>
      <c r="AC853" s="309"/>
      <c r="AD853" s="309"/>
    </row>
    <row r="854" spans="18:30" s="311" customFormat="1" ht="12">
      <c r="R854" s="309"/>
      <c r="S854" s="309"/>
      <c r="T854" s="309"/>
      <c r="U854" s="309"/>
      <c r="V854" s="309"/>
      <c r="W854" s="309"/>
      <c r="X854" s="309"/>
      <c r="Y854" s="309"/>
      <c r="Z854" s="309"/>
      <c r="AA854" s="309"/>
      <c r="AB854" s="309"/>
      <c r="AC854" s="309"/>
      <c r="AD854" s="309"/>
    </row>
    <row r="855" spans="18:30" s="311" customFormat="1" ht="12">
      <c r="R855" s="309"/>
      <c r="S855" s="309"/>
      <c r="T855" s="309"/>
      <c r="U855" s="309"/>
      <c r="V855" s="309"/>
      <c r="W855" s="309"/>
      <c r="X855" s="309"/>
      <c r="Y855" s="309"/>
      <c r="Z855" s="309"/>
      <c r="AA855" s="309"/>
      <c r="AB855" s="309"/>
      <c r="AC855" s="309"/>
      <c r="AD855" s="309"/>
    </row>
    <row r="856" spans="18:30" s="311" customFormat="1" ht="12">
      <c r="R856" s="309"/>
      <c r="S856" s="309"/>
      <c r="T856" s="309"/>
      <c r="U856" s="309"/>
      <c r="V856" s="309"/>
      <c r="W856" s="309"/>
      <c r="X856" s="309"/>
      <c r="Y856" s="309"/>
      <c r="Z856" s="309"/>
      <c r="AA856" s="309"/>
      <c r="AB856" s="309"/>
      <c r="AC856" s="309"/>
      <c r="AD856" s="309"/>
    </row>
    <row r="857" spans="18:30" s="311" customFormat="1" ht="12">
      <c r="R857" s="309"/>
      <c r="S857" s="309"/>
      <c r="T857" s="309"/>
      <c r="U857" s="309"/>
      <c r="V857" s="309"/>
      <c r="W857" s="309"/>
      <c r="X857" s="309"/>
      <c r="Y857" s="309"/>
      <c r="Z857" s="309"/>
      <c r="AA857" s="309"/>
      <c r="AB857" s="309"/>
      <c r="AC857" s="309"/>
      <c r="AD857" s="309"/>
    </row>
    <row r="858" spans="18:30" s="311" customFormat="1" ht="12">
      <c r="R858" s="309"/>
      <c r="S858" s="309"/>
      <c r="T858" s="309"/>
      <c r="U858" s="309"/>
      <c r="V858" s="309"/>
      <c r="W858" s="309"/>
      <c r="X858" s="309"/>
      <c r="Y858" s="309"/>
      <c r="Z858" s="309"/>
      <c r="AA858" s="309"/>
      <c r="AB858" s="309"/>
      <c r="AC858" s="309"/>
      <c r="AD858" s="309"/>
    </row>
    <row r="859" spans="18:30" s="311" customFormat="1" ht="12">
      <c r="R859" s="309"/>
      <c r="S859" s="309"/>
      <c r="T859" s="309"/>
      <c r="U859" s="309"/>
      <c r="V859" s="309"/>
      <c r="W859" s="309"/>
      <c r="X859" s="309"/>
      <c r="Y859" s="309"/>
      <c r="Z859" s="309"/>
      <c r="AA859" s="309"/>
      <c r="AB859" s="309"/>
      <c r="AC859" s="309"/>
      <c r="AD859" s="309"/>
    </row>
    <row r="860" spans="18:30" s="311" customFormat="1" ht="12">
      <c r="R860" s="309"/>
      <c r="S860" s="309"/>
      <c r="T860" s="309"/>
      <c r="U860" s="309"/>
      <c r="V860" s="309"/>
      <c r="W860" s="309"/>
      <c r="X860" s="309"/>
      <c r="Y860" s="309"/>
      <c r="Z860" s="309"/>
      <c r="AA860" s="309"/>
      <c r="AB860" s="309"/>
      <c r="AC860" s="309"/>
      <c r="AD860" s="309"/>
    </row>
    <row r="861" spans="18:30" s="311" customFormat="1" ht="12">
      <c r="R861" s="309"/>
      <c r="S861" s="309"/>
      <c r="T861" s="309"/>
      <c r="U861" s="309"/>
      <c r="V861" s="309"/>
      <c r="W861" s="309"/>
      <c r="X861" s="309"/>
      <c r="Y861" s="309"/>
      <c r="Z861" s="309"/>
      <c r="AA861" s="309"/>
      <c r="AB861" s="309"/>
      <c r="AC861" s="309"/>
      <c r="AD861" s="309"/>
    </row>
    <row r="862" spans="18:30" s="311" customFormat="1" ht="12">
      <c r="R862" s="309"/>
      <c r="S862" s="309"/>
      <c r="T862" s="309"/>
      <c r="U862" s="309"/>
      <c r="V862" s="309"/>
      <c r="W862" s="309"/>
      <c r="X862" s="309"/>
      <c r="Y862" s="309"/>
      <c r="Z862" s="309"/>
      <c r="AA862" s="309"/>
      <c r="AB862" s="309"/>
      <c r="AC862" s="309"/>
      <c r="AD862" s="309"/>
    </row>
    <row r="863" spans="18:30" s="311" customFormat="1" ht="12">
      <c r="R863" s="309"/>
      <c r="S863" s="309"/>
      <c r="T863" s="309"/>
      <c r="U863" s="309"/>
      <c r="V863" s="309"/>
      <c r="W863" s="309"/>
      <c r="X863" s="309"/>
      <c r="Y863" s="309"/>
      <c r="Z863" s="309"/>
      <c r="AA863" s="309"/>
      <c r="AB863" s="309"/>
      <c r="AC863" s="309"/>
      <c r="AD863" s="309"/>
    </row>
    <row r="864" spans="18:30" s="311" customFormat="1" ht="12">
      <c r="R864" s="309"/>
      <c r="S864" s="309"/>
      <c r="T864" s="309"/>
      <c r="U864" s="309"/>
      <c r="V864" s="309"/>
      <c r="W864" s="309"/>
      <c r="X864" s="309"/>
      <c r="Y864" s="309"/>
      <c r="Z864" s="309"/>
      <c r="AA864" s="309"/>
      <c r="AB864" s="309"/>
      <c r="AC864" s="309"/>
      <c r="AD864" s="309"/>
    </row>
    <row r="865" spans="18:30" s="311" customFormat="1" ht="12">
      <c r="R865" s="309"/>
      <c r="S865" s="309"/>
      <c r="T865" s="309"/>
      <c r="U865" s="309"/>
      <c r="V865" s="309"/>
      <c r="W865" s="309"/>
      <c r="X865" s="309"/>
      <c r="Y865" s="309"/>
      <c r="Z865" s="309"/>
      <c r="AA865" s="309"/>
      <c r="AB865" s="309"/>
      <c r="AC865" s="309"/>
      <c r="AD865" s="309"/>
    </row>
    <row r="866" spans="18:30" s="311" customFormat="1" ht="12">
      <c r="R866" s="309"/>
      <c r="S866" s="309"/>
      <c r="T866" s="309"/>
      <c r="U866" s="309"/>
      <c r="V866" s="309"/>
      <c r="W866" s="309"/>
      <c r="X866" s="309"/>
      <c r="Y866" s="309"/>
      <c r="Z866" s="309"/>
      <c r="AA866" s="309"/>
      <c r="AB866" s="309"/>
      <c r="AC866" s="309"/>
      <c r="AD866" s="309"/>
    </row>
    <row r="867" spans="18:30" s="311" customFormat="1" ht="12">
      <c r="R867" s="309"/>
      <c r="S867" s="309"/>
      <c r="T867" s="309"/>
      <c r="U867" s="309"/>
      <c r="V867" s="309"/>
      <c r="W867" s="309"/>
      <c r="X867" s="309"/>
      <c r="Y867" s="309"/>
      <c r="Z867" s="309"/>
      <c r="AA867" s="309"/>
      <c r="AB867" s="309"/>
      <c r="AC867" s="309"/>
      <c r="AD867" s="309"/>
    </row>
    <row r="868" spans="18:30" s="311" customFormat="1" ht="12">
      <c r="R868" s="309"/>
      <c r="S868" s="309"/>
      <c r="T868" s="309"/>
      <c r="U868" s="309"/>
      <c r="V868" s="309"/>
      <c r="W868" s="309"/>
      <c r="X868" s="309"/>
      <c r="Y868" s="309"/>
      <c r="Z868" s="309"/>
      <c r="AA868" s="309"/>
      <c r="AB868" s="309"/>
      <c r="AC868" s="309"/>
      <c r="AD868" s="309"/>
    </row>
    <row r="869" spans="18:30" s="311" customFormat="1" ht="12">
      <c r="R869" s="309"/>
      <c r="S869" s="309"/>
      <c r="T869" s="309"/>
      <c r="U869" s="309"/>
      <c r="V869" s="309"/>
      <c r="W869" s="309"/>
      <c r="X869" s="309"/>
      <c r="Y869" s="309"/>
      <c r="Z869" s="309"/>
      <c r="AA869" s="309"/>
      <c r="AB869" s="309"/>
      <c r="AC869" s="309"/>
      <c r="AD869" s="309"/>
    </row>
    <row r="870" spans="18:30" s="311" customFormat="1" ht="12">
      <c r="R870" s="309"/>
      <c r="S870" s="309"/>
      <c r="T870" s="309"/>
      <c r="U870" s="309"/>
      <c r="V870" s="309"/>
      <c r="W870" s="309"/>
      <c r="X870" s="309"/>
      <c r="Y870" s="309"/>
      <c r="Z870" s="309"/>
      <c r="AA870" s="309"/>
      <c r="AB870" s="309"/>
      <c r="AC870" s="309"/>
      <c r="AD870" s="309"/>
    </row>
    <row r="871" spans="18:30" s="311" customFormat="1" ht="12">
      <c r="R871" s="309"/>
      <c r="S871" s="309"/>
      <c r="T871" s="309"/>
      <c r="U871" s="309"/>
      <c r="V871" s="309"/>
      <c r="W871" s="309"/>
      <c r="X871" s="309"/>
      <c r="Y871" s="309"/>
      <c r="Z871" s="309"/>
      <c r="AA871" s="309"/>
      <c r="AB871" s="309"/>
      <c r="AC871" s="309"/>
      <c r="AD871" s="309"/>
    </row>
    <row r="872" spans="18:30" s="311" customFormat="1" ht="12">
      <c r="R872" s="309"/>
      <c r="S872" s="309"/>
      <c r="T872" s="309"/>
      <c r="U872" s="309"/>
      <c r="V872" s="309"/>
      <c r="W872" s="309"/>
      <c r="X872" s="309"/>
      <c r="Y872" s="309"/>
      <c r="Z872" s="309"/>
      <c r="AA872" s="309"/>
      <c r="AB872" s="309"/>
      <c r="AC872" s="309"/>
      <c r="AD872" s="309"/>
    </row>
    <row r="873" spans="18:30" s="311" customFormat="1" ht="12">
      <c r="R873" s="309"/>
      <c r="S873" s="309"/>
      <c r="T873" s="309"/>
      <c r="U873" s="309"/>
      <c r="V873" s="309"/>
      <c r="W873" s="309"/>
      <c r="X873" s="309"/>
      <c r="Y873" s="309"/>
      <c r="Z873" s="309"/>
      <c r="AA873" s="309"/>
      <c r="AB873" s="309"/>
      <c r="AC873" s="309"/>
      <c r="AD873" s="309"/>
    </row>
    <row r="874" spans="18:30" s="311" customFormat="1" ht="12">
      <c r="R874" s="309"/>
      <c r="S874" s="309"/>
      <c r="T874" s="309"/>
      <c r="U874" s="309"/>
      <c r="V874" s="309"/>
      <c r="W874" s="309"/>
      <c r="X874" s="309"/>
      <c r="Y874" s="309"/>
      <c r="Z874" s="309"/>
      <c r="AA874" s="309"/>
      <c r="AB874" s="309"/>
      <c r="AC874" s="309"/>
      <c r="AD874" s="309"/>
    </row>
    <row r="875" spans="18:30" s="311" customFormat="1" ht="12">
      <c r="R875" s="309"/>
      <c r="S875" s="309"/>
      <c r="T875" s="309"/>
      <c r="U875" s="309"/>
      <c r="V875" s="309"/>
      <c r="W875" s="309"/>
      <c r="X875" s="309"/>
      <c r="Y875" s="309"/>
      <c r="Z875" s="309"/>
      <c r="AA875" s="309"/>
      <c r="AB875" s="309"/>
      <c r="AC875" s="309"/>
      <c r="AD875" s="309"/>
    </row>
    <row r="876" spans="18:30" s="311" customFormat="1" ht="12">
      <c r="R876" s="309"/>
      <c r="S876" s="309"/>
      <c r="T876" s="309"/>
      <c r="U876" s="309"/>
      <c r="V876" s="309"/>
      <c r="W876" s="309"/>
      <c r="X876" s="309"/>
      <c r="Y876" s="309"/>
      <c r="Z876" s="309"/>
      <c r="AA876" s="309"/>
      <c r="AB876" s="309"/>
      <c r="AC876" s="309"/>
      <c r="AD876" s="309"/>
    </row>
    <row r="877" spans="18:30" s="311" customFormat="1" ht="12">
      <c r="R877" s="309"/>
      <c r="S877" s="309"/>
      <c r="T877" s="309"/>
      <c r="U877" s="309"/>
      <c r="V877" s="309"/>
      <c r="W877" s="309"/>
      <c r="X877" s="309"/>
      <c r="Y877" s="309"/>
      <c r="Z877" s="309"/>
      <c r="AA877" s="309"/>
      <c r="AB877" s="309"/>
      <c r="AC877" s="309"/>
      <c r="AD877" s="309"/>
    </row>
    <row r="878" spans="18:30" s="311" customFormat="1" ht="12">
      <c r="R878" s="309"/>
      <c r="S878" s="309"/>
      <c r="T878" s="309"/>
      <c r="U878" s="309"/>
      <c r="V878" s="309"/>
      <c r="W878" s="309"/>
      <c r="X878" s="309"/>
      <c r="Y878" s="309"/>
      <c r="Z878" s="309"/>
      <c r="AA878" s="309"/>
      <c r="AB878" s="309"/>
      <c r="AC878" s="309"/>
      <c r="AD878" s="309"/>
    </row>
    <row r="879" spans="18:30" s="311" customFormat="1" ht="12">
      <c r="R879" s="309"/>
      <c r="S879" s="309"/>
      <c r="T879" s="309"/>
      <c r="U879" s="309"/>
      <c r="V879" s="309"/>
      <c r="W879" s="309"/>
      <c r="X879" s="309"/>
      <c r="Y879" s="309"/>
      <c r="Z879" s="309"/>
      <c r="AA879" s="309"/>
      <c r="AB879" s="309"/>
      <c r="AC879" s="309"/>
      <c r="AD879" s="309"/>
    </row>
    <row r="880" spans="18:30" s="311" customFormat="1" ht="12">
      <c r="R880" s="309"/>
      <c r="S880" s="309"/>
      <c r="T880" s="309"/>
      <c r="U880" s="309"/>
      <c r="V880" s="309"/>
      <c r="W880" s="309"/>
      <c r="X880" s="309"/>
      <c r="Y880" s="309"/>
      <c r="Z880" s="309"/>
      <c r="AA880" s="309"/>
      <c r="AB880" s="309"/>
      <c r="AC880" s="309"/>
      <c r="AD880" s="309"/>
    </row>
    <row r="881" spans="18:30" s="311" customFormat="1" ht="12">
      <c r="R881" s="309"/>
      <c r="S881" s="309"/>
      <c r="T881" s="309"/>
      <c r="U881" s="309"/>
      <c r="V881" s="309"/>
      <c r="W881" s="309"/>
      <c r="X881" s="309"/>
      <c r="Y881" s="309"/>
      <c r="Z881" s="309"/>
      <c r="AA881" s="309"/>
      <c r="AB881" s="309"/>
      <c r="AC881" s="309"/>
      <c r="AD881" s="309"/>
    </row>
    <row r="882" spans="18:30" s="311" customFormat="1" ht="12">
      <c r="R882" s="309"/>
      <c r="S882" s="309"/>
      <c r="T882" s="309"/>
      <c r="U882" s="309"/>
      <c r="V882" s="309"/>
      <c r="W882" s="309"/>
      <c r="X882" s="309"/>
      <c r="Y882" s="309"/>
      <c r="Z882" s="309"/>
      <c r="AA882" s="309"/>
      <c r="AB882" s="309"/>
      <c r="AC882" s="309"/>
      <c r="AD882" s="309"/>
    </row>
    <row r="883" spans="18:30" s="311" customFormat="1" ht="12">
      <c r="R883" s="309"/>
      <c r="S883" s="309"/>
      <c r="T883" s="309"/>
      <c r="U883" s="309"/>
      <c r="V883" s="309"/>
      <c r="W883" s="309"/>
      <c r="X883" s="309"/>
      <c r="Y883" s="309"/>
      <c r="Z883" s="309"/>
      <c r="AA883" s="309"/>
      <c r="AB883" s="309"/>
      <c r="AC883" s="309"/>
      <c r="AD883" s="309"/>
    </row>
    <row r="884" spans="18:30" s="311" customFormat="1" ht="12">
      <c r="R884" s="309"/>
      <c r="S884" s="309"/>
      <c r="T884" s="309"/>
      <c r="U884" s="309"/>
      <c r="V884" s="309"/>
      <c r="W884" s="309"/>
      <c r="X884" s="309"/>
      <c r="Y884" s="309"/>
      <c r="Z884" s="309"/>
      <c r="AA884" s="309"/>
      <c r="AB884" s="309"/>
      <c r="AC884" s="309"/>
      <c r="AD884" s="309"/>
    </row>
    <row r="885" spans="18:30" s="311" customFormat="1" ht="12">
      <c r="R885" s="309"/>
      <c r="S885" s="309"/>
      <c r="T885" s="309"/>
      <c r="U885" s="309"/>
      <c r="V885" s="309"/>
      <c r="W885" s="309"/>
      <c r="X885" s="309"/>
      <c r="Y885" s="309"/>
      <c r="Z885" s="309"/>
      <c r="AA885" s="309"/>
      <c r="AB885" s="309"/>
      <c r="AC885" s="309"/>
      <c r="AD885" s="309"/>
    </row>
    <row r="886" spans="18:30" s="311" customFormat="1" ht="12">
      <c r="R886" s="309"/>
      <c r="S886" s="309"/>
      <c r="T886" s="309"/>
      <c r="U886" s="309"/>
      <c r="V886" s="309"/>
      <c r="W886" s="309"/>
      <c r="X886" s="309"/>
      <c r="Y886" s="309"/>
      <c r="Z886" s="309"/>
      <c r="AA886" s="309"/>
      <c r="AB886" s="309"/>
      <c r="AC886" s="309"/>
      <c r="AD886" s="309"/>
    </row>
    <row r="887" spans="18:30" s="311" customFormat="1" ht="12">
      <c r="R887" s="309"/>
      <c r="S887" s="309"/>
      <c r="T887" s="309"/>
      <c r="U887" s="309"/>
      <c r="V887" s="309"/>
      <c r="W887" s="309"/>
      <c r="X887" s="309"/>
      <c r="Y887" s="309"/>
      <c r="Z887" s="309"/>
      <c r="AA887" s="309"/>
      <c r="AB887" s="309"/>
      <c r="AC887" s="309"/>
      <c r="AD887" s="309"/>
    </row>
    <row r="888" spans="18:30" s="311" customFormat="1" ht="12">
      <c r="R888" s="309"/>
      <c r="S888" s="309"/>
      <c r="T888" s="309"/>
      <c r="U888" s="309"/>
      <c r="V888" s="309"/>
      <c r="W888" s="309"/>
      <c r="X888" s="309"/>
      <c r="Y888" s="309"/>
      <c r="Z888" s="309"/>
      <c r="AA888" s="309"/>
      <c r="AB888" s="309"/>
      <c r="AC888" s="309"/>
      <c r="AD888" s="309"/>
    </row>
    <row r="889" spans="18:30" s="311" customFormat="1" ht="12">
      <c r="R889" s="309"/>
      <c r="S889" s="309"/>
      <c r="T889" s="309"/>
      <c r="U889" s="309"/>
      <c r="V889" s="309"/>
      <c r="W889" s="309"/>
      <c r="X889" s="309"/>
      <c r="Y889" s="309"/>
      <c r="Z889" s="309"/>
      <c r="AA889" s="309"/>
      <c r="AB889" s="309"/>
      <c r="AC889" s="309"/>
      <c r="AD889" s="309"/>
    </row>
    <row r="890" spans="18:30" s="311" customFormat="1" ht="12">
      <c r="R890" s="309"/>
      <c r="S890" s="309"/>
      <c r="T890" s="309"/>
      <c r="U890" s="309"/>
      <c r="V890" s="309"/>
      <c r="W890" s="309"/>
      <c r="X890" s="309"/>
      <c r="Y890" s="309"/>
      <c r="Z890" s="309"/>
      <c r="AA890" s="309"/>
      <c r="AB890" s="309"/>
      <c r="AC890" s="309"/>
      <c r="AD890" s="309"/>
    </row>
    <row r="891" spans="18:30" s="311" customFormat="1" ht="12">
      <c r="R891" s="309"/>
      <c r="S891" s="309"/>
      <c r="T891" s="309"/>
      <c r="U891" s="309"/>
      <c r="V891" s="309"/>
      <c r="W891" s="309"/>
      <c r="X891" s="309"/>
      <c r="Y891" s="309"/>
      <c r="Z891" s="309"/>
      <c r="AA891" s="309"/>
      <c r="AB891" s="309"/>
      <c r="AC891" s="309"/>
      <c r="AD891" s="309"/>
    </row>
    <row r="892" spans="18:30" s="311" customFormat="1" ht="12">
      <c r="R892" s="309"/>
      <c r="S892" s="309"/>
      <c r="T892" s="309"/>
      <c r="U892" s="309"/>
      <c r="V892" s="309"/>
      <c r="W892" s="309"/>
      <c r="X892" s="309"/>
      <c r="Y892" s="309"/>
      <c r="Z892" s="309"/>
      <c r="AA892" s="309"/>
      <c r="AB892" s="309"/>
      <c r="AC892" s="309"/>
      <c r="AD892" s="309"/>
    </row>
    <row r="893" spans="18:30" s="311" customFormat="1" ht="12">
      <c r="R893" s="309"/>
      <c r="S893" s="309"/>
      <c r="T893" s="309"/>
      <c r="U893" s="309"/>
      <c r="V893" s="309"/>
      <c r="W893" s="309"/>
      <c r="X893" s="309"/>
      <c r="Y893" s="309"/>
      <c r="Z893" s="309"/>
      <c r="AA893" s="309"/>
      <c r="AB893" s="309"/>
      <c r="AC893" s="309"/>
      <c r="AD893" s="309"/>
    </row>
    <row r="894" spans="18:30" s="311" customFormat="1" ht="12">
      <c r="R894" s="309"/>
      <c r="S894" s="309"/>
      <c r="T894" s="309"/>
      <c r="U894" s="309"/>
      <c r="V894" s="309"/>
      <c r="W894" s="309"/>
      <c r="X894" s="309"/>
      <c r="Y894" s="309"/>
      <c r="Z894" s="309"/>
      <c r="AA894" s="309"/>
      <c r="AB894" s="309"/>
      <c r="AC894" s="309"/>
      <c r="AD894" s="309"/>
    </row>
    <row r="895" spans="18:30" s="311" customFormat="1" ht="12">
      <c r="R895" s="309"/>
      <c r="S895" s="309"/>
      <c r="T895" s="309"/>
      <c r="U895" s="309"/>
      <c r="V895" s="309"/>
      <c r="W895" s="309"/>
      <c r="X895" s="309"/>
      <c r="Y895" s="309"/>
      <c r="Z895" s="309"/>
      <c r="AA895" s="309"/>
      <c r="AB895" s="309"/>
      <c r="AC895" s="309"/>
      <c r="AD895" s="309"/>
    </row>
    <row r="896" spans="18:30" s="311" customFormat="1" ht="12">
      <c r="R896" s="309"/>
      <c r="S896" s="309"/>
      <c r="T896" s="309"/>
      <c r="U896" s="309"/>
      <c r="V896" s="309"/>
      <c r="W896" s="309"/>
      <c r="X896" s="309"/>
      <c r="Y896" s="309"/>
      <c r="Z896" s="309"/>
      <c r="AA896" s="309"/>
      <c r="AB896" s="309"/>
      <c r="AC896" s="309"/>
      <c r="AD896" s="309"/>
    </row>
    <row r="897" spans="18:30" s="311" customFormat="1" ht="12">
      <c r="R897" s="309"/>
      <c r="S897" s="309"/>
      <c r="T897" s="309"/>
      <c r="U897" s="309"/>
      <c r="V897" s="309"/>
      <c r="W897" s="309"/>
      <c r="X897" s="309"/>
      <c r="Y897" s="309"/>
      <c r="Z897" s="309"/>
      <c r="AA897" s="309"/>
      <c r="AB897" s="309"/>
      <c r="AC897" s="309"/>
      <c r="AD897" s="309"/>
    </row>
    <row r="898" spans="18:30" s="311" customFormat="1" ht="12">
      <c r="R898" s="309"/>
      <c r="S898" s="309"/>
      <c r="T898" s="309"/>
      <c r="U898" s="309"/>
      <c r="V898" s="309"/>
      <c r="W898" s="309"/>
      <c r="X898" s="309"/>
      <c r="Y898" s="309"/>
      <c r="Z898" s="309"/>
      <c r="AA898" s="309"/>
      <c r="AB898" s="309"/>
      <c r="AC898" s="309"/>
      <c r="AD898" s="309"/>
    </row>
    <row r="899" spans="18:30" s="311" customFormat="1" ht="12">
      <c r="R899" s="309"/>
      <c r="S899" s="309"/>
      <c r="T899" s="309"/>
      <c r="U899" s="309"/>
      <c r="V899" s="309"/>
      <c r="W899" s="309"/>
      <c r="X899" s="309"/>
      <c r="Y899" s="309"/>
      <c r="Z899" s="309"/>
      <c r="AA899" s="309"/>
      <c r="AB899" s="309"/>
      <c r="AC899" s="309"/>
      <c r="AD899" s="309"/>
    </row>
    <row r="900" spans="18:30" s="311" customFormat="1" ht="12">
      <c r="R900" s="309"/>
      <c r="S900" s="309"/>
      <c r="T900" s="309"/>
      <c r="U900" s="309"/>
      <c r="V900" s="309"/>
      <c r="W900" s="309"/>
      <c r="X900" s="309"/>
      <c r="Y900" s="309"/>
      <c r="Z900" s="309"/>
      <c r="AA900" s="309"/>
      <c r="AB900" s="309"/>
      <c r="AC900" s="309"/>
      <c r="AD900" s="309"/>
    </row>
    <row r="901" spans="18:30" s="311" customFormat="1" ht="12">
      <c r="R901" s="309"/>
      <c r="S901" s="309"/>
      <c r="T901" s="309"/>
      <c r="U901" s="309"/>
      <c r="V901" s="309"/>
      <c r="W901" s="309"/>
      <c r="X901" s="309"/>
      <c r="Y901" s="309"/>
      <c r="Z901" s="309"/>
      <c r="AA901" s="309"/>
      <c r="AB901" s="309"/>
      <c r="AC901" s="309"/>
      <c r="AD901" s="309"/>
    </row>
    <row r="902" spans="18:30" s="311" customFormat="1" ht="12">
      <c r="R902" s="309"/>
      <c r="S902" s="309"/>
      <c r="T902" s="309"/>
      <c r="U902" s="309"/>
      <c r="V902" s="309"/>
      <c r="W902" s="309"/>
      <c r="X902" s="309"/>
      <c r="Y902" s="309"/>
      <c r="Z902" s="309"/>
      <c r="AA902" s="309"/>
      <c r="AB902" s="309"/>
      <c r="AC902" s="309"/>
      <c r="AD902" s="309"/>
    </row>
    <row r="903" spans="18:30" s="311" customFormat="1" ht="12">
      <c r="R903" s="309"/>
      <c r="S903" s="309"/>
      <c r="T903" s="309"/>
      <c r="U903" s="309"/>
      <c r="V903" s="309"/>
      <c r="W903" s="309"/>
      <c r="X903" s="309"/>
      <c r="Y903" s="309"/>
      <c r="Z903" s="309"/>
      <c r="AA903" s="309"/>
      <c r="AB903" s="309"/>
      <c r="AC903" s="309"/>
      <c r="AD903" s="309"/>
    </row>
    <row r="904" spans="18:30" s="311" customFormat="1" ht="12">
      <c r="R904" s="309"/>
      <c r="S904" s="309"/>
      <c r="T904" s="309"/>
      <c r="U904" s="309"/>
      <c r="V904" s="309"/>
      <c r="W904" s="309"/>
      <c r="X904" s="309"/>
      <c r="Y904" s="309"/>
      <c r="Z904" s="309"/>
      <c r="AA904" s="309"/>
      <c r="AB904" s="309"/>
      <c r="AC904" s="309"/>
      <c r="AD904" s="309"/>
    </row>
    <row r="905" spans="18:30" s="311" customFormat="1" ht="12">
      <c r="R905" s="309"/>
      <c r="S905" s="309"/>
      <c r="T905" s="309"/>
      <c r="U905" s="309"/>
      <c r="V905" s="309"/>
      <c r="W905" s="309"/>
      <c r="X905" s="309"/>
      <c r="Y905" s="309"/>
      <c r="Z905" s="309"/>
      <c r="AA905" s="309"/>
      <c r="AB905" s="309"/>
      <c r="AC905" s="309"/>
      <c r="AD905" s="309"/>
    </row>
    <row r="906" spans="18:30" s="311" customFormat="1" ht="12">
      <c r="R906" s="309"/>
      <c r="S906" s="309"/>
      <c r="T906" s="309"/>
      <c r="U906" s="309"/>
      <c r="V906" s="309"/>
      <c r="W906" s="309"/>
      <c r="X906" s="309"/>
      <c r="Y906" s="309"/>
      <c r="Z906" s="309"/>
      <c r="AA906" s="309"/>
      <c r="AB906" s="309"/>
      <c r="AC906" s="309"/>
      <c r="AD906" s="309"/>
    </row>
    <row r="907" spans="18:30" s="311" customFormat="1" ht="12">
      <c r="R907" s="309"/>
      <c r="S907" s="309"/>
      <c r="T907" s="309"/>
      <c r="U907" s="309"/>
      <c r="V907" s="309"/>
      <c r="W907" s="309"/>
      <c r="X907" s="309"/>
      <c r="Y907" s="309"/>
      <c r="Z907" s="309"/>
      <c r="AA907" s="309"/>
      <c r="AB907" s="309"/>
      <c r="AC907" s="309"/>
      <c r="AD907" s="309"/>
    </row>
    <row r="908" spans="18:30" s="311" customFormat="1" ht="12">
      <c r="R908" s="309"/>
      <c r="S908" s="309"/>
      <c r="T908" s="309"/>
      <c r="U908" s="309"/>
      <c r="V908" s="309"/>
      <c r="W908" s="309"/>
      <c r="X908" s="309"/>
      <c r="Y908" s="309"/>
      <c r="Z908" s="309"/>
      <c r="AA908" s="309"/>
      <c r="AB908" s="309"/>
      <c r="AC908" s="309"/>
      <c r="AD908" s="309"/>
    </row>
    <row r="909" spans="18:30" s="311" customFormat="1" ht="12">
      <c r="R909" s="309"/>
      <c r="S909" s="309"/>
      <c r="T909" s="309"/>
      <c r="U909" s="309"/>
      <c r="V909" s="309"/>
      <c r="W909" s="309"/>
      <c r="X909" s="309"/>
      <c r="Y909" s="309"/>
      <c r="Z909" s="309"/>
      <c r="AA909" s="309"/>
      <c r="AB909" s="309"/>
      <c r="AC909" s="309"/>
      <c r="AD909" s="309"/>
    </row>
    <row r="910" spans="18:30" s="311" customFormat="1" ht="12">
      <c r="R910" s="309"/>
      <c r="S910" s="309"/>
      <c r="T910" s="309"/>
      <c r="U910" s="309"/>
      <c r="V910" s="309"/>
      <c r="W910" s="309"/>
      <c r="X910" s="309"/>
      <c r="Y910" s="309"/>
      <c r="Z910" s="309"/>
      <c r="AA910" s="309"/>
      <c r="AB910" s="309"/>
      <c r="AC910" s="309"/>
      <c r="AD910" s="309"/>
    </row>
    <row r="911" spans="18:30" s="311" customFormat="1" ht="12">
      <c r="R911" s="309"/>
      <c r="S911" s="309"/>
      <c r="T911" s="309"/>
      <c r="U911" s="309"/>
      <c r="V911" s="309"/>
      <c r="W911" s="309"/>
      <c r="X911" s="309"/>
      <c r="Y911" s="309"/>
      <c r="Z911" s="309"/>
      <c r="AA911" s="309"/>
      <c r="AB911" s="309"/>
      <c r="AC911" s="309"/>
      <c r="AD911" s="309"/>
    </row>
    <row r="912" spans="18:30" s="311" customFormat="1" ht="12">
      <c r="R912" s="309"/>
      <c r="S912" s="309"/>
      <c r="T912" s="309"/>
      <c r="U912" s="309"/>
      <c r="V912" s="309"/>
      <c r="W912" s="309"/>
      <c r="X912" s="309"/>
      <c r="Y912" s="309"/>
      <c r="Z912" s="309"/>
      <c r="AA912" s="309"/>
      <c r="AB912" s="309"/>
      <c r="AC912" s="309"/>
      <c r="AD912" s="309"/>
    </row>
    <row r="913" spans="18:30" s="311" customFormat="1" ht="12">
      <c r="R913" s="309"/>
      <c r="S913" s="309"/>
      <c r="T913" s="309"/>
      <c r="U913" s="309"/>
      <c r="V913" s="309"/>
      <c r="W913" s="309"/>
      <c r="X913" s="309"/>
      <c r="Y913" s="309"/>
      <c r="Z913" s="309"/>
      <c r="AA913" s="309"/>
      <c r="AB913" s="309"/>
      <c r="AC913" s="309"/>
      <c r="AD913" s="309"/>
    </row>
    <row r="914" spans="18:30" s="311" customFormat="1" ht="12">
      <c r="R914" s="309"/>
      <c r="S914" s="309"/>
      <c r="T914" s="309"/>
      <c r="U914" s="309"/>
      <c r="V914" s="309"/>
      <c r="W914" s="309"/>
      <c r="X914" s="309"/>
      <c r="Y914" s="309"/>
      <c r="Z914" s="309"/>
      <c r="AA914" s="309"/>
      <c r="AB914" s="309"/>
      <c r="AC914" s="309"/>
      <c r="AD914" s="309"/>
    </row>
    <row r="915" spans="18:30" s="311" customFormat="1" ht="12">
      <c r="R915" s="309"/>
      <c r="S915" s="309"/>
      <c r="T915" s="309"/>
      <c r="U915" s="309"/>
      <c r="V915" s="309"/>
      <c r="W915" s="309"/>
      <c r="X915" s="309"/>
      <c r="Y915" s="309"/>
      <c r="Z915" s="309"/>
      <c r="AA915" s="309"/>
      <c r="AB915" s="309"/>
      <c r="AC915" s="309"/>
      <c r="AD915" s="309"/>
    </row>
    <row r="916" spans="18:30" s="311" customFormat="1" ht="12">
      <c r="R916" s="309"/>
      <c r="S916" s="309"/>
      <c r="T916" s="309"/>
      <c r="U916" s="309"/>
      <c r="V916" s="309"/>
      <c r="W916" s="309"/>
      <c r="X916" s="309"/>
      <c r="Y916" s="309"/>
      <c r="Z916" s="309"/>
      <c r="AA916" s="309"/>
      <c r="AB916" s="309"/>
      <c r="AC916" s="309"/>
      <c r="AD916" s="309"/>
    </row>
    <row r="917" spans="18:30" s="311" customFormat="1" ht="12">
      <c r="R917" s="309"/>
      <c r="S917" s="309"/>
      <c r="T917" s="309"/>
      <c r="U917" s="309"/>
      <c r="V917" s="309"/>
      <c r="W917" s="309"/>
      <c r="X917" s="309"/>
      <c r="Y917" s="309"/>
      <c r="Z917" s="309"/>
      <c r="AA917" s="309"/>
      <c r="AB917" s="309"/>
      <c r="AC917" s="309"/>
      <c r="AD917" s="309"/>
    </row>
    <row r="918" spans="18:30" s="311" customFormat="1" ht="12">
      <c r="R918" s="309"/>
      <c r="S918" s="309"/>
      <c r="T918" s="309"/>
      <c r="U918" s="309"/>
      <c r="V918" s="309"/>
      <c r="W918" s="309"/>
      <c r="X918" s="309"/>
      <c r="Y918" s="309"/>
      <c r="Z918" s="309"/>
      <c r="AA918" s="309"/>
      <c r="AB918" s="309"/>
      <c r="AC918" s="309"/>
      <c r="AD918" s="309"/>
    </row>
    <row r="919" spans="18:30" s="311" customFormat="1" ht="12">
      <c r="R919" s="309"/>
      <c r="S919" s="309"/>
      <c r="T919" s="309"/>
      <c r="U919" s="309"/>
      <c r="V919" s="309"/>
      <c r="W919" s="309"/>
      <c r="X919" s="309"/>
      <c r="Y919" s="309"/>
      <c r="Z919" s="309"/>
      <c r="AA919" s="309"/>
      <c r="AB919" s="309"/>
      <c r="AC919" s="309"/>
      <c r="AD919" s="309"/>
    </row>
    <row r="920" spans="18:30" s="311" customFormat="1" ht="12">
      <c r="R920" s="309"/>
      <c r="S920" s="309"/>
      <c r="T920" s="309"/>
      <c r="U920" s="309"/>
      <c r="V920" s="309"/>
      <c r="W920" s="309"/>
      <c r="X920" s="309"/>
      <c r="Y920" s="309"/>
      <c r="Z920" s="309"/>
      <c r="AA920" s="309"/>
      <c r="AB920" s="309"/>
      <c r="AC920" s="309"/>
      <c r="AD920" s="309"/>
    </row>
    <row r="921" spans="18:30" s="311" customFormat="1" ht="12">
      <c r="R921" s="309"/>
      <c r="S921" s="309"/>
      <c r="T921" s="309"/>
      <c r="U921" s="309"/>
      <c r="V921" s="309"/>
      <c r="W921" s="309"/>
      <c r="X921" s="309"/>
      <c r="Y921" s="309"/>
      <c r="Z921" s="309"/>
      <c r="AA921" s="309"/>
      <c r="AB921" s="309"/>
      <c r="AC921" s="309"/>
      <c r="AD921" s="309"/>
    </row>
    <row r="922" spans="18:30" s="311" customFormat="1" ht="12">
      <c r="R922" s="309"/>
      <c r="S922" s="309"/>
      <c r="T922" s="309"/>
      <c r="U922" s="309"/>
      <c r="V922" s="309"/>
      <c r="W922" s="309"/>
      <c r="X922" s="309"/>
      <c r="Y922" s="309"/>
      <c r="Z922" s="309"/>
      <c r="AA922" s="309"/>
      <c r="AB922" s="309"/>
      <c r="AC922" s="309"/>
      <c r="AD922" s="309"/>
    </row>
    <row r="923" spans="18:30" s="311" customFormat="1" ht="12">
      <c r="R923" s="309"/>
      <c r="S923" s="309"/>
      <c r="T923" s="309"/>
      <c r="U923" s="309"/>
      <c r="V923" s="309"/>
      <c r="W923" s="309"/>
      <c r="X923" s="309"/>
      <c r="Y923" s="309"/>
      <c r="Z923" s="309"/>
      <c r="AA923" s="309"/>
      <c r="AB923" s="309"/>
      <c r="AC923" s="309"/>
      <c r="AD923" s="309"/>
    </row>
    <row r="924" spans="18:30" s="311" customFormat="1" ht="12">
      <c r="R924" s="309"/>
      <c r="S924" s="309"/>
      <c r="T924" s="309"/>
      <c r="U924" s="309"/>
      <c r="V924" s="309"/>
      <c r="W924" s="309"/>
      <c r="X924" s="309"/>
      <c r="Y924" s="309"/>
      <c r="Z924" s="309"/>
      <c r="AA924" s="309"/>
      <c r="AB924" s="309"/>
      <c r="AC924" s="309"/>
      <c r="AD924" s="309"/>
    </row>
    <row r="925" spans="18:30" s="311" customFormat="1" ht="12">
      <c r="R925" s="309"/>
      <c r="S925" s="309"/>
      <c r="T925" s="309"/>
      <c r="U925" s="309"/>
      <c r="V925" s="309"/>
      <c r="W925" s="309"/>
      <c r="X925" s="309"/>
      <c r="Y925" s="309"/>
      <c r="Z925" s="309"/>
      <c r="AA925" s="309"/>
      <c r="AB925" s="309"/>
      <c r="AC925" s="309"/>
      <c r="AD925" s="309"/>
    </row>
    <row r="926" spans="18:30" s="311" customFormat="1" ht="12">
      <c r="R926" s="309"/>
      <c r="S926" s="309"/>
      <c r="T926" s="309"/>
      <c r="U926" s="309"/>
      <c r="V926" s="309"/>
      <c r="W926" s="309"/>
      <c r="X926" s="309"/>
      <c r="Y926" s="309"/>
      <c r="Z926" s="309"/>
      <c r="AA926" s="309"/>
      <c r="AB926" s="309"/>
      <c r="AC926" s="309"/>
      <c r="AD926" s="309"/>
    </row>
    <row r="927" spans="18:30" s="311" customFormat="1" ht="12">
      <c r="R927" s="309"/>
      <c r="S927" s="309"/>
      <c r="T927" s="309"/>
      <c r="U927" s="309"/>
      <c r="V927" s="309"/>
      <c r="W927" s="309"/>
      <c r="X927" s="309"/>
      <c r="Y927" s="309"/>
      <c r="Z927" s="309"/>
      <c r="AA927" s="309"/>
      <c r="AB927" s="309"/>
      <c r="AC927" s="309"/>
      <c r="AD927" s="309"/>
    </row>
    <row r="928" spans="18:30" s="311" customFormat="1" ht="12">
      <c r="R928" s="309"/>
      <c r="S928" s="309"/>
      <c r="T928" s="309"/>
      <c r="U928" s="309"/>
      <c r="V928" s="309"/>
      <c r="W928" s="309"/>
      <c r="X928" s="309"/>
      <c r="Y928" s="309"/>
      <c r="Z928" s="309"/>
      <c r="AA928" s="309"/>
      <c r="AB928" s="309"/>
      <c r="AC928" s="309"/>
      <c r="AD928" s="309"/>
    </row>
    <row r="929" spans="18:30" s="311" customFormat="1" ht="12">
      <c r="R929" s="309"/>
      <c r="S929" s="309"/>
      <c r="T929" s="309"/>
      <c r="U929" s="309"/>
      <c r="V929" s="309"/>
      <c r="W929" s="309"/>
      <c r="X929" s="309"/>
      <c r="Y929" s="309"/>
      <c r="Z929" s="309"/>
      <c r="AA929" s="309"/>
      <c r="AB929" s="309"/>
      <c r="AC929" s="309"/>
      <c r="AD929" s="309"/>
    </row>
    <row r="930" spans="18:30" s="311" customFormat="1" ht="12">
      <c r="R930" s="309"/>
      <c r="S930" s="309"/>
      <c r="T930" s="309"/>
      <c r="U930" s="309"/>
      <c r="V930" s="309"/>
      <c r="W930" s="309"/>
      <c r="X930" s="309"/>
      <c r="Y930" s="309"/>
      <c r="Z930" s="309"/>
      <c r="AA930" s="309"/>
      <c r="AB930" s="309"/>
      <c r="AC930" s="309"/>
      <c r="AD930" s="309"/>
    </row>
    <row r="931" spans="18:30" s="311" customFormat="1" ht="12">
      <c r="R931" s="309"/>
      <c r="S931" s="309"/>
      <c r="T931" s="309"/>
      <c r="U931" s="309"/>
      <c r="V931" s="309"/>
      <c r="W931" s="309"/>
      <c r="X931" s="309"/>
      <c r="Y931" s="309"/>
      <c r="Z931" s="309"/>
      <c r="AA931" s="309"/>
      <c r="AB931" s="309"/>
      <c r="AC931" s="309"/>
      <c r="AD931" s="309"/>
    </row>
    <row r="932" spans="18:30" s="311" customFormat="1" ht="12">
      <c r="R932" s="309"/>
      <c r="S932" s="309"/>
      <c r="T932" s="309"/>
      <c r="U932" s="309"/>
      <c r="V932" s="309"/>
      <c r="W932" s="309"/>
      <c r="X932" s="309"/>
      <c r="Y932" s="309"/>
      <c r="Z932" s="309"/>
      <c r="AA932" s="309"/>
      <c r="AB932" s="309"/>
      <c r="AC932" s="309"/>
      <c r="AD932" s="309"/>
    </row>
    <row r="933" spans="18:30" s="311" customFormat="1" ht="12">
      <c r="R933" s="309"/>
      <c r="S933" s="309"/>
      <c r="T933" s="309"/>
      <c r="U933" s="309"/>
      <c r="V933" s="309"/>
      <c r="W933" s="309"/>
      <c r="X933" s="309"/>
      <c r="Y933" s="309"/>
      <c r="Z933" s="309"/>
      <c r="AA933" s="309"/>
      <c r="AB933" s="309"/>
      <c r="AC933" s="309"/>
      <c r="AD933" s="309"/>
    </row>
    <row r="934" spans="18:30" s="311" customFormat="1" ht="12">
      <c r="R934" s="309"/>
      <c r="S934" s="309"/>
      <c r="T934" s="309"/>
      <c r="U934" s="309"/>
      <c r="V934" s="309"/>
      <c r="W934" s="309"/>
      <c r="X934" s="309"/>
      <c r="Y934" s="309"/>
      <c r="Z934" s="309"/>
      <c r="AA934" s="309"/>
      <c r="AB934" s="309"/>
      <c r="AC934" s="309"/>
      <c r="AD934" s="309"/>
    </row>
    <row r="935" spans="18:30" s="311" customFormat="1" ht="12">
      <c r="R935" s="309"/>
      <c r="S935" s="309"/>
      <c r="T935" s="309"/>
      <c r="U935" s="309"/>
      <c r="V935" s="309"/>
      <c r="W935" s="309"/>
      <c r="X935" s="309"/>
      <c r="Y935" s="309"/>
      <c r="Z935" s="309"/>
      <c r="AA935" s="309"/>
      <c r="AB935" s="309"/>
      <c r="AC935" s="309"/>
      <c r="AD935" s="309"/>
    </row>
    <row r="936" spans="18:30" s="311" customFormat="1" ht="12">
      <c r="R936" s="309"/>
      <c r="S936" s="309"/>
      <c r="T936" s="309"/>
      <c r="U936" s="309"/>
      <c r="V936" s="309"/>
      <c r="W936" s="309"/>
      <c r="X936" s="309"/>
      <c r="Y936" s="309"/>
      <c r="Z936" s="309"/>
      <c r="AA936" s="309"/>
      <c r="AB936" s="309"/>
      <c r="AC936" s="309"/>
      <c r="AD936" s="309"/>
    </row>
    <row r="937" spans="18:30" s="311" customFormat="1" ht="12">
      <c r="R937" s="309"/>
      <c r="S937" s="309"/>
      <c r="T937" s="309"/>
      <c r="U937" s="309"/>
      <c r="V937" s="309"/>
      <c r="W937" s="309"/>
      <c r="X937" s="309"/>
      <c r="Y937" s="309"/>
      <c r="Z937" s="309"/>
      <c r="AA937" s="309"/>
      <c r="AB937" s="309"/>
      <c r="AC937" s="309"/>
      <c r="AD937" s="309"/>
    </row>
    <row r="938" spans="18:30" s="311" customFormat="1" ht="12">
      <c r="R938" s="309"/>
      <c r="S938" s="309"/>
      <c r="T938" s="309"/>
      <c r="U938" s="309"/>
      <c r="V938" s="309"/>
      <c r="W938" s="309"/>
      <c r="X938" s="309"/>
      <c r="Y938" s="309"/>
      <c r="Z938" s="309"/>
      <c r="AA938" s="309"/>
      <c r="AB938" s="309"/>
      <c r="AC938" s="309"/>
      <c r="AD938" s="309"/>
    </row>
    <row r="939" spans="18:30" s="311" customFormat="1" ht="12">
      <c r="R939" s="309"/>
      <c r="S939" s="309"/>
      <c r="T939" s="309"/>
      <c r="U939" s="309"/>
      <c r="V939" s="309"/>
      <c r="W939" s="309"/>
      <c r="X939" s="309"/>
      <c r="Y939" s="309"/>
      <c r="Z939" s="309"/>
      <c r="AA939" s="309"/>
      <c r="AB939" s="309"/>
      <c r="AC939" s="309"/>
      <c r="AD939" s="309"/>
    </row>
    <row r="940" spans="18:30" s="311" customFormat="1" ht="12">
      <c r="R940" s="309"/>
      <c r="S940" s="309"/>
      <c r="T940" s="309"/>
      <c r="U940" s="309"/>
      <c r="V940" s="309"/>
      <c r="W940" s="309"/>
      <c r="X940" s="309"/>
      <c r="Y940" s="309"/>
      <c r="Z940" s="309"/>
      <c r="AA940" s="309"/>
      <c r="AB940" s="309"/>
      <c r="AC940" s="309"/>
      <c r="AD940" s="309"/>
    </row>
    <row r="941" spans="18:30" s="311" customFormat="1" ht="12">
      <c r="R941" s="309"/>
      <c r="S941" s="309"/>
      <c r="T941" s="309"/>
      <c r="U941" s="309"/>
      <c r="V941" s="309"/>
      <c r="W941" s="309"/>
      <c r="X941" s="309"/>
      <c r="Y941" s="309"/>
      <c r="Z941" s="309"/>
      <c r="AA941" s="309"/>
      <c r="AB941" s="309"/>
      <c r="AC941" s="309"/>
      <c r="AD941" s="309"/>
    </row>
    <row r="942" spans="18:30" s="311" customFormat="1" ht="12">
      <c r="R942" s="309"/>
      <c r="S942" s="309"/>
      <c r="T942" s="309"/>
      <c r="U942" s="309"/>
      <c r="V942" s="309"/>
      <c r="W942" s="309"/>
      <c r="X942" s="309"/>
      <c r="Y942" s="309"/>
      <c r="Z942" s="309"/>
      <c r="AA942" s="309"/>
      <c r="AB942" s="309"/>
      <c r="AC942" s="309"/>
      <c r="AD942" s="309"/>
    </row>
    <row r="943" spans="18:30" s="311" customFormat="1" ht="12">
      <c r="R943" s="309"/>
      <c r="S943" s="309"/>
      <c r="T943" s="309"/>
      <c r="U943" s="309"/>
      <c r="V943" s="309"/>
      <c r="W943" s="309"/>
      <c r="X943" s="309"/>
      <c r="Y943" s="309"/>
      <c r="Z943" s="309"/>
      <c r="AA943" s="309"/>
      <c r="AB943" s="309"/>
      <c r="AC943" s="309"/>
      <c r="AD943" s="309"/>
    </row>
    <row r="944" spans="18:30" s="311" customFormat="1" ht="12">
      <c r="R944" s="309"/>
      <c r="S944" s="309"/>
      <c r="T944" s="309"/>
      <c r="U944" s="309"/>
      <c r="V944" s="309"/>
      <c r="W944" s="309"/>
      <c r="X944" s="309"/>
      <c r="Y944" s="309"/>
      <c r="Z944" s="309"/>
      <c r="AA944" s="309"/>
      <c r="AB944" s="309"/>
      <c r="AC944" s="309"/>
      <c r="AD944" s="309"/>
    </row>
    <row r="945" spans="18:30" s="311" customFormat="1" ht="12">
      <c r="R945" s="309"/>
      <c r="S945" s="309"/>
      <c r="T945" s="309"/>
      <c r="U945" s="309"/>
      <c r="V945" s="309"/>
      <c r="W945" s="309"/>
      <c r="X945" s="309"/>
      <c r="Y945" s="309"/>
      <c r="Z945" s="309"/>
      <c r="AA945" s="309"/>
      <c r="AB945" s="309"/>
      <c r="AC945" s="309"/>
      <c r="AD945" s="309"/>
    </row>
    <row r="946" spans="18:30" s="311" customFormat="1" ht="12">
      <c r="R946" s="309"/>
      <c r="S946" s="309"/>
      <c r="T946" s="309"/>
      <c r="U946" s="309"/>
      <c r="V946" s="309"/>
      <c r="W946" s="309"/>
      <c r="X946" s="309"/>
      <c r="Y946" s="309"/>
      <c r="Z946" s="309"/>
      <c r="AA946" s="309"/>
      <c r="AB946" s="309"/>
      <c r="AC946" s="309"/>
      <c r="AD946" s="309"/>
    </row>
    <row r="947" spans="18:30" s="311" customFormat="1" ht="12">
      <c r="R947" s="309"/>
      <c r="S947" s="309"/>
      <c r="T947" s="309"/>
      <c r="U947" s="309"/>
      <c r="V947" s="309"/>
      <c r="W947" s="309"/>
      <c r="X947" s="309"/>
      <c r="Y947" s="309"/>
      <c r="Z947" s="309"/>
      <c r="AA947" s="309"/>
      <c r="AB947" s="309"/>
      <c r="AC947" s="309"/>
      <c r="AD947" s="309"/>
    </row>
    <row r="948" spans="18:30" s="311" customFormat="1" ht="12">
      <c r="R948" s="309"/>
      <c r="S948" s="309"/>
      <c r="T948" s="309"/>
      <c r="U948" s="309"/>
      <c r="V948" s="309"/>
      <c r="W948" s="309"/>
      <c r="X948" s="309"/>
      <c r="Y948" s="309"/>
      <c r="Z948" s="309"/>
      <c r="AA948" s="309"/>
      <c r="AB948" s="309"/>
      <c r="AC948" s="309"/>
      <c r="AD948" s="309"/>
    </row>
    <row r="949" spans="18:30" s="311" customFormat="1" ht="12">
      <c r="R949" s="309"/>
      <c r="S949" s="309"/>
      <c r="T949" s="309"/>
      <c r="U949" s="309"/>
      <c r="V949" s="309"/>
      <c r="W949" s="309"/>
      <c r="X949" s="309"/>
      <c r="Y949" s="309"/>
      <c r="Z949" s="309"/>
      <c r="AA949" s="309"/>
      <c r="AB949" s="309"/>
      <c r="AC949" s="309"/>
      <c r="AD949" s="309"/>
    </row>
    <row r="950" spans="18:30" s="311" customFormat="1" ht="12">
      <c r="R950" s="309"/>
      <c r="S950" s="309"/>
      <c r="T950" s="309"/>
      <c r="U950" s="309"/>
      <c r="V950" s="309"/>
      <c r="W950" s="309"/>
      <c r="X950" s="309"/>
      <c r="Y950" s="309"/>
      <c r="Z950" s="309"/>
      <c r="AA950" s="309"/>
      <c r="AB950" s="309"/>
      <c r="AC950" s="309"/>
      <c r="AD950" s="309"/>
    </row>
    <row r="951" spans="18:30" s="311" customFormat="1" ht="12">
      <c r="R951" s="309"/>
      <c r="S951" s="309"/>
      <c r="T951" s="309"/>
      <c r="U951" s="309"/>
      <c r="V951" s="309"/>
      <c r="W951" s="309"/>
      <c r="X951" s="309"/>
      <c r="Y951" s="309"/>
      <c r="Z951" s="309"/>
      <c r="AA951" s="309"/>
      <c r="AB951" s="309"/>
      <c r="AC951" s="309"/>
      <c r="AD951" s="309"/>
    </row>
    <row r="952" spans="18:30" s="311" customFormat="1" ht="12">
      <c r="R952" s="309"/>
      <c r="S952" s="309"/>
      <c r="T952" s="309"/>
      <c r="U952" s="309"/>
      <c r="V952" s="309"/>
      <c r="W952" s="309"/>
      <c r="X952" s="309"/>
      <c r="Y952" s="309"/>
      <c r="Z952" s="309"/>
      <c r="AA952" s="309"/>
      <c r="AB952" s="309"/>
      <c r="AC952" s="309"/>
      <c r="AD952" s="309"/>
    </row>
    <row r="953" spans="18:30" s="311" customFormat="1" ht="12">
      <c r="R953" s="309"/>
      <c r="S953" s="309"/>
      <c r="T953" s="309"/>
      <c r="U953" s="309"/>
      <c r="V953" s="309"/>
      <c r="W953" s="309"/>
      <c r="X953" s="309"/>
      <c r="Y953" s="309"/>
      <c r="Z953" s="309"/>
      <c r="AA953" s="309"/>
      <c r="AB953" s="309"/>
      <c r="AC953" s="309"/>
      <c r="AD953" s="309"/>
    </row>
    <row r="954" spans="18:30" s="311" customFormat="1" ht="12">
      <c r="R954" s="309"/>
      <c r="S954" s="309"/>
      <c r="T954" s="309"/>
      <c r="U954" s="309"/>
      <c r="V954" s="309"/>
      <c r="W954" s="309"/>
      <c r="X954" s="309"/>
      <c r="Y954" s="309"/>
      <c r="Z954" s="309"/>
      <c r="AA954" s="309"/>
      <c r="AB954" s="309"/>
      <c r="AC954" s="309"/>
      <c r="AD954" s="309"/>
    </row>
    <row r="955" spans="18:30" s="311" customFormat="1" ht="12">
      <c r="R955" s="309"/>
      <c r="S955" s="309"/>
      <c r="T955" s="309"/>
      <c r="U955" s="309"/>
      <c r="V955" s="309"/>
      <c r="W955" s="309"/>
      <c r="X955" s="309"/>
      <c r="Y955" s="309"/>
      <c r="Z955" s="309"/>
      <c r="AA955" s="309"/>
      <c r="AB955" s="309"/>
      <c r="AC955" s="309"/>
      <c r="AD955" s="309"/>
    </row>
    <row r="956" spans="18:30" s="311" customFormat="1" ht="12">
      <c r="R956" s="309"/>
      <c r="S956" s="309"/>
      <c r="T956" s="309"/>
      <c r="U956" s="309"/>
      <c r="V956" s="309"/>
      <c r="W956" s="309"/>
      <c r="X956" s="309"/>
      <c r="Y956" s="309"/>
      <c r="Z956" s="309"/>
      <c r="AA956" s="309"/>
      <c r="AB956" s="309"/>
      <c r="AC956" s="309"/>
      <c r="AD956" s="309"/>
    </row>
    <row r="957" spans="18:30" s="311" customFormat="1" ht="12">
      <c r="R957" s="309"/>
      <c r="S957" s="309"/>
      <c r="T957" s="309"/>
      <c r="U957" s="309"/>
      <c r="V957" s="309"/>
      <c r="W957" s="309"/>
      <c r="X957" s="309"/>
      <c r="Y957" s="309"/>
      <c r="Z957" s="309"/>
      <c r="AA957" s="309"/>
      <c r="AB957" s="309"/>
      <c r="AC957" s="309"/>
      <c r="AD957" s="309"/>
    </row>
    <row r="958" spans="18:30" s="311" customFormat="1" ht="12">
      <c r="R958" s="309"/>
      <c r="S958" s="309"/>
      <c r="T958" s="309"/>
      <c r="U958" s="309"/>
      <c r="V958" s="309"/>
      <c r="W958" s="309"/>
      <c r="X958" s="309"/>
      <c r="Y958" s="309"/>
      <c r="Z958" s="309"/>
      <c r="AA958" s="309"/>
      <c r="AB958" s="309"/>
      <c r="AC958" s="309"/>
      <c r="AD958" s="309"/>
    </row>
    <row r="959" spans="18:30" s="311" customFormat="1" ht="12">
      <c r="R959" s="309"/>
      <c r="S959" s="309"/>
      <c r="T959" s="309"/>
      <c r="U959" s="309"/>
      <c r="V959" s="309"/>
      <c r="W959" s="309"/>
      <c r="X959" s="309"/>
      <c r="Y959" s="309"/>
      <c r="Z959" s="309"/>
      <c r="AA959" s="309"/>
      <c r="AB959" s="309"/>
      <c r="AC959" s="309"/>
      <c r="AD959" s="309"/>
    </row>
    <row r="960" spans="18:30" s="311" customFormat="1" ht="12">
      <c r="R960" s="309"/>
      <c r="S960" s="309"/>
      <c r="T960" s="309"/>
      <c r="U960" s="309"/>
      <c r="V960" s="309"/>
      <c r="W960" s="309"/>
      <c r="X960" s="309"/>
      <c r="Y960" s="309"/>
      <c r="Z960" s="309"/>
      <c r="AA960" s="309"/>
      <c r="AB960" s="309"/>
      <c r="AC960" s="309"/>
      <c r="AD960" s="309"/>
    </row>
    <row r="961" spans="18:30" s="311" customFormat="1" ht="12">
      <c r="R961" s="309"/>
      <c r="S961" s="309"/>
      <c r="T961" s="309"/>
      <c r="U961" s="309"/>
      <c r="V961" s="309"/>
      <c r="W961" s="309"/>
      <c r="X961" s="309"/>
      <c r="Y961" s="309"/>
      <c r="Z961" s="309"/>
      <c r="AA961" s="309"/>
      <c r="AB961" s="309"/>
      <c r="AC961" s="309"/>
      <c r="AD961" s="309"/>
    </row>
    <row r="962" spans="18:30" s="311" customFormat="1" ht="12">
      <c r="R962" s="309"/>
      <c r="S962" s="309"/>
      <c r="T962" s="309"/>
      <c r="U962" s="309"/>
      <c r="V962" s="309"/>
      <c r="W962" s="309"/>
      <c r="X962" s="309"/>
      <c r="Y962" s="309"/>
      <c r="Z962" s="309"/>
      <c r="AA962" s="309"/>
      <c r="AB962" s="309"/>
      <c r="AC962" s="309"/>
      <c r="AD962" s="309"/>
    </row>
    <row r="963" spans="18:30" s="311" customFormat="1" ht="12">
      <c r="R963" s="309"/>
      <c r="S963" s="309"/>
      <c r="T963" s="309"/>
      <c r="U963" s="309"/>
      <c r="V963" s="309"/>
      <c r="W963" s="309"/>
      <c r="X963" s="309"/>
      <c r="Y963" s="309"/>
      <c r="Z963" s="309"/>
      <c r="AA963" s="309"/>
      <c r="AB963" s="309"/>
      <c r="AC963" s="309"/>
      <c r="AD963" s="309"/>
    </row>
    <row r="964" spans="18:30" s="311" customFormat="1" ht="12">
      <c r="R964" s="309"/>
      <c r="S964" s="309"/>
      <c r="T964" s="309"/>
      <c r="U964" s="309"/>
      <c r="V964" s="309"/>
      <c r="W964" s="309"/>
      <c r="X964" s="309"/>
      <c r="Y964" s="309"/>
      <c r="Z964" s="309"/>
      <c r="AA964" s="309"/>
      <c r="AB964" s="309"/>
      <c r="AC964" s="309"/>
      <c r="AD964" s="309"/>
    </row>
    <row r="965" spans="18:30" s="311" customFormat="1" ht="12">
      <c r="R965" s="309"/>
      <c r="S965" s="309"/>
      <c r="T965" s="309"/>
      <c r="U965" s="309"/>
      <c r="V965" s="309"/>
      <c r="W965" s="309"/>
      <c r="X965" s="309"/>
      <c r="Y965" s="309"/>
      <c r="Z965" s="309"/>
      <c r="AA965" s="309"/>
      <c r="AB965" s="309"/>
      <c r="AC965" s="309"/>
      <c r="AD965" s="309"/>
    </row>
    <row r="966" spans="18:30" s="311" customFormat="1" ht="12">
      <c r="R966" s="309"/>
      <c r="S966" s="309"/>
      <c r="T966" s="309"/>
      <c r="U966" s="309"/>
      <c r="V966" s="309"/>
      <c r="W966" s="309"/>
      <c r="X966" s="309"/>
      <c r="Y966" s="309"/>
      <c r="Z966" s="309"/>
      <c r="AA966" s="309"/>
      <c r="AB966" s="309"/>
      <c r="AC966" s="309"/>
      <c r="AD966" s="309"/>
    </row>
    <row r="967" spans="18:30" s="311" customFormat="1" ht="12">
      <c r="R967" s="309"/>
      <c r="S967" s="309"/>
      <c r="T967" s="309"/>
      <c r="U967" s="309"/>
      <c r="V967" s="309"/>
      <c r="W967" s="309"/>
      <c r="X967" s="309"/>
      <c r="Y967" s="309"/>
      <c r="Z967" s="309"/>
      <c r="AA967" s="309"/>
      <c r="AB967" s="309"/>
      <c r="AC967" s="309"/>
      <c r="AD967" s="309"/>
    </row>
    <row r="968" spans="18:30" s="311" customFormat="1" ht="12">
      <c r="R968" s="309"/>
      <c r="S968" s="309"/>
      <c r="T968" s="309"/>
      <c r="U968" s="309"/>
      <c r="V968" s="309"/>
      <c r="W968" s="309"/>
      <c r="X968" s="309"/>
      <c r="Y968" s="309"/>
      <c r="Z968" s="309"/>
      <c r="AA968" s="309"/>
      <c r="AB968" s="309"/>
      <c r="AC968" s="309"/>
      <c r="AD968" s="309"/>
    </row>
    <row r="969" spans="18:30" s="311" customFormat="1" ht="12">
      <c r="R969" s="309"/>
      <c r="S969" s="309"/>
      <c r="T969" s="309"/>
      <c r="U969" s="309"/>
      <c r="V969" s="309"/>
      <c r="W969" s="309"/>
      <c r="X969" s="309"/>
      <c r="Y969" s="309"/>
      <c r="Z969" s="309"/>
      <c r="AA969" s="309"/>
      <c r="AB969" s="309"/>
      <c r="AC969" s="309"/>
      <c r="AD969" s="309"/>
    </row>
    <row r="970" spans="18:30" s="311" customFormat="1" ht="12">
      <c r="R970" s="309"/>
      <c r="S970" s="309"/>
      <c r="T970" s="309"/>
      <c r="U970" s="309"/>
      <c r="V970" s="309"/>
      <c r="W970" s="309"/>
      <c r="X970" s="309"/>
      <c r="Y970" s="309"/>
      <c r="Z970" s="309"/>
      <c r="AA970" s="309"/>
      <c r="AB970" s="309"/>
      <c r="AC970" s="309"/>
      <c r="AD970" s="309"/>
    </row>
    <row r="971" spans="18:30" s="311" customFormat="1" ht="12">
      <c r="R971" s="309"/>
      <c r="S971" s="309"/>
      <c r="T971" s="309"/>
      <c r="U971" s="309"/>
      <c r="V971" s="309"/>
      <c r="W971" s="309"/>
      <c r="X971" s="309"/>
      <c r="Y971" s="309"/>
      <c r="Z971" s="309"/>
      <c r="AA971" s="309"/>
      <c r="AB971" s="309"/>
      <c r="AC971" s="309"/>
      <c r="AD971" s="309"/>
    </row>
    <row r="972" spans="18:30" s="311" customFormat="1" ht="12">
      <c r="R972" s="309"/>
      <c r="S972" s="309"/>
      <c r="T972" s="309"/>
      <c r="U972" s="309"/>
      <c r="V972" s="309"/>
      <c r="W972" s="309"/>
      <c r="X972" s="309"/>
      <c r="Y972" s="309"/>
      <c r="Z972" s="309"/>
      <c r="AA972" s="309"/>
      <c r="AB972" s="309"/>
      <c r="AC972" s="309"/>
      <c r="AD972" s="309"/>
    </row>
    <row r="973" spans="18:30" s="311" customFormat="1" ht="12">
      <c r="R973" s="309"/>
      <c r="S973" s="309"/>
      <c r="T973" s="309"/>
      <c r="U973" s="309"/>
      <c r="V973" s="309"/>
      <c r="W973" s="309"/>
      <c r="X973" s="309"/>
      <c r="Y973" s="309"/>
      <c r="Z973" s="309"/>
      <c r="AA973" s="309"/>
      <c r="AB973" s="309"/>
      <c r="AC973" s="309"/>
      <c r="AD973" s="309"/>
    </row>
    <row r="974" spans="18:30" s="311" customFormat="1" ht="12">
      <c r="R974" s="309"/>
      <c r="S974" s="309"/>
      <c r="T974" s="309"/>
      <c r="U974" s="309"/>
      <c r="V974" s="309"/>
      <c r="W974" s="309"/>
      <c r="X974" s="309"/>
      <c r="Y974" s="309"/>
      <c r="Z974" s="309"/>
      <c r="AA974" s="309"/>
      <c r="AB974" s="309"/>
      <c r="AC974" s="309"/>
      <c r="AD974" s="309"/>
    </row>
    <row r="975" spans="18:30" s="311" customFormat="1" ht="12">
      <c r="R975" s="309"/>
      <c r="S975" s="309"/>
      <c r="T975" s="309"/>
      <c r="U975" s="309"/>
      <c r="V975" s="309"/>
      <c r="W975" s="309"/>
      <c r="X975" s="309"/>
      <c r="Y975" s="309"/>
      <c r="Z975" s="309"/>
      <c r="AA975" s="309"/>
      <c r="AB975" s="309"/>
      <c r="AC975" s="309"/>
      <c r="AD975" s="309"/>
    </row>
    <row r="976" spans="18:30" s="311" customFormat="1" ht="12">
      <c r="R976" s="309"/>
      <c r="S976" s="309"/>
      <c r="T976" s="309"/>
      <c r="U976" s="309"/>
      <c r="V976" s="309"/>
      <c r="W976" s="309"/>
      <c r="X976" s="309"/>
      <c r="Y976" s="309"/>
      <c r="Z976" s="309"/>
      <c r="AA976" s="309"/>
      <c r="AB976" s="309"/>
      <c r="AC976" s="309"/>
      <c r="AD976" s="309"/>
    </row>
    <row r="977" spans="18:30" s="311" customFormat="1" ht="12">
      <c r="R977" s="309"/>
      <c r="S977" s="309"/>
      <c r="T977" s="309"/>
      <c r="U977" s="309"/>
      <c r="V977" s="309"/>
      <c r="W977" s="309"/>
      <c r="X977" s="309"/>
      <c r="Y977" s="309"/>
      <c r="Z977" s="309"/>
      <c r="AA977" s="309"/>
      <c r="AB977" s="309"/>
      <c r="AC977" s="309"/>
      <c r="AD977" s="309"/>
    </row>
    <row r="978" spans="18:30" s="311" customFormat="1" ht="12">
      <c r="R978" s="309"/>
      <c r="S978" s="309"/>
      <c r="T978" s="309"/>
      <c r="U978" s="309"/>
      <c r="V978" s="309"/>
      <c r="W978" s="309"/>
      <c r="X978" s="309"/>
      <c r="Y978" s="309"/>
      <c r="Z978" s="309"/>
      <c r="AA978" s="309"/>
      <c r="AB978" s="309"/>
      <c r="AC978" s="309"/>
      <c r="AD978" s="309"/>
    </row>
    <row r="979" spans="18:30" s="311" customFormat="1" ht="12">
      <c r="R979" s="309"/>
      <c r="S979" s="309"/>
      <c r="T979" s="309"/>
      <c r="U979" s="309"/>
      <c r="V979" s="309"/>
      <c r="W979" s="309"/>
      <c r="X979" s="309"/>
      <c r="Y979" s="309"/>
      <c r="Z979" s="309"/>
      <c r="AA979" s="309"/>
      <c r="AB979" s="309"/>
      <c r="AC979" s="309"/>
      <c r="AD979" s="309"/>
    </row>
    <row r="980" spans="18:30" s="311" customFormat="1" ht="12">
      <c r="R980" s="309"/>
      <c r="S980" s="309"/>
      <c r="T980" s="309"/>
      <c r="U980" s="309"/>
      <c r="V980" s="309"/>
      <c r="W980" s="309"/>
      <c r="X980" s="309"/>
      <c r="Y980" s="309"/>
      <c r="Z980" s="309"/>
      <c r="AA980" s="309"/>
      <c r="AB980" s="309"/>
      <c r="AC980" s="309"/>
      <c r="AD980" s="309"/>
    </row>
    <row r="981" spans="18:30" s="311" customFormat="1" ht="12">
      <c r="R981" s="309"/>
      <c r="S981" s="309"/>
      <c r="T981" s="309"/>
      <c r="U981" s="309"/>
      <c r="V981" s="309"/>
      <c r="W981" s="309"/>
      <c r="X981" s="309"/>
      <c r="Y981" s="309"/>
      <c r="Z981" s="309"/>
      <c r="AA981" s="309"/>
      <c r="AB981" s="309"/>
      <c r="AC981" s="309"/>
      <c r="AD981" s="309"/>
    </row>
    <row r="982" spans="18:30" s="311" customFormat="1" ht="12">
      <c r="R982" s="309"/>
      <c r="S982" s="309"/>
      <c r="T982" s="309"/>
      <c r="U982" s="309"/>
      <c r="V982" s="309"/>
      <c r="W982" s="309"/>
      <c r="X982" s="309"/>
      <c r="Y982" s="309"/>
      <c r="Z982" s="309"/>
      <c r="AA982" s="309"/>
      <c r="AB982" s="309"/>
      <c r="AC982" s="309"/>
      <c r="AD982" s="309"/>
    </row>
    <row r="983" spans="18:30" s="311" customFormat="1" ht="12">
      <c r="R983" s="309"/>
      <c r="S983" s="309"/>
      <c r="T983" s="309"/>
      <c r="U983" s="309"/>
      <c r="V983" s="309"/>
      <c r="W983" s="309"/>
      <c r="X983" s="309"/>
      <c r="Y983" s="309"/>
      <c r="Z983" s="309"/>
      <c r="AA983" s="309"/>
      <c r="AB983" s="309"/>
      <c r="AC983" s="309"/>
      <c r="AD983" s="309"/>
    </row>
    <row r="984" spans="18:30" s="311" customFormat="1" ht="12">
      <c r="R984" s="309"/>
      <c r="S984" s="309"/>
      <c r="T984" s="309"/>
      <c r="U984" s="309"/>
      <c r="V984" s="309"/>
      <c r="W984" s="309"/>
      <c r="X984" s="309"/>
      <c r="Y984" s="309"/>
      <c r="Z984" s="309"/>
      <c r="AA984" s="309"/>
      <c r="AB984" s="309"/>
      <c r="AC984" s="309"/>
      <c r="AD984" s="309"/>
    </row>
    <row r="985" spans="18:30" s="311" customFormat="1" ht="12">
      <c r="R985" s="309"/>
      <c r="S985" s="309"/>
      <c r="T985" s="309"/>
      <c r="U985" s="309"/>
      <c r="V985" s="309"/>
      <c r="W985" s="309"/>
      <c r="X985" s="309"/>
      <c r="Y985" s="309"/>
      <c r="Z985" s="309"/>
      <c r="AA985" s="309"/>
      <c r="AB985" s="309"/>
      <c r="AC985" s="309"/>
      <c r="AD985" s="309"/>
    </row>
    <row r="986" spans="18:30" s="311" customFormat="1" ht="12">
      <c r="R986" s="309"/>
      <c r="S986" s="309"/>
      <c r="T986" s="309"/>
      <c r="U986" s="309"/>
      <c r="V986" s="309"/>
      <c r="W986" s="309"/>
      <c r="X986" s="309"/>
      <c r="Y986" s="309"/>
      <c r="Z986" s="309"/>
      <c r="AA986" s="309"/>
      <c r="AB986" s="309"/>
      <c r="AC986" s="309"/>
      <c r="AD986" s="309"/>
    </row>
    <row r="987" spans="18:30" s="311" customFormat="1" ht="12">
      <c r="R987" s="309"/>
      <c r="S987" s="309"/>
      <c r="T987" s="309"/>
      <c r="U987" s="309"/>
      <c r="V987" s="309"/>
      <c r="W987" s="309"/>
      <c r="X987" s="309"/>
      <c r="Y987" s="309"/>
      <c r="Z987" s="309"/>
      <c r="AA987" s="309"/>
      <c r="AB987" s="309"/>
      <c r="AC987" s="309"/>
      <c r="AD987" s="309"/>
    </row>
    <row r="988" spans="18:30" s="311" customFormat="1" ht="12">
      <c r="R988" s="309"/>
      <c r="S988" s="309"/>
      <c r="T988" s="309"/>
      <c r="U988" s="309"/>
      <c r="V988" s="309"/>
      <c r="W988" s="309"/>
      <c r="X988" s="309"/>
      <c r="Y988" s="309"/>
      <c r="Z988" s="309"/>
      <c r="AA988" s="309"/>
      <c r="AB988" s="309"/>
      <c r="AC988" s="309"/>
      <c r="AD988" s="309"/>
    </row>
    <row r="989" spans="18:30" s="311" customFormat="1" ht="12">
      <c r="R989" s="309"/>
      <c r="S989" s="309"/>
      <c r="T989" s="309"/>
      <c r="U989" s="309"/>
      <c r="V989" s="309"/>
      <c r="W989" s="309"/>
      <c r="X989" s="309"/>
      <c r="Y989" s="309"/>
      <c r="Z989" s="309"/>
      <c r="AA989" s="309"/>
      <c r="AB989" s="309"/>
      <c r="AC989" s="309"/>
      <c r="AD989" s="309"/>
    </row>
    <row r="990" spans="18:30" s="311" customFormat="1" ht="12">
      <c r="R990" s="309"/>
      <c r="S990" s="309"/>
      <c r="T990" s="309"/>
      <c r="U990" s="309"/>
      <c r="V990" s="309"/>
      <c r="W990" s="309"/>
      <c r="X990" s="309"/>
      <c r="Y990" s="309"/>
      <c r="Z990" s="309"/>
      <c r="AA990" s="309"/>
      <c r="AB990" s="309"/>
      <c r="AC990" s="309"/>
      <c r="AD990" s="309"/>
    </row>
    <row r="991" spans="18:30" s="311" customFormat="1" ht="12">
      <c r="R991" s="309"/>
      <c r="S991" s="309"/>
      <c r="T991" s="309"/>
      <c r="U991" s="309"/>
      <c r="V991" s="309"/>
      <c r="W991" s="309"/>
      <c r="X991" s="309"/>
      <c r="Y991" s="309"/>
      <c r="Z991" s="309"/>
      <c r="AA991" s="309"/>
      <c r="AB991" s="309"/>
      <c r="AC991" s="309"/>
      <c r="AD991" s="309"/>
    </row>
    <row r="992" spans="18:30" s="311" customFormat="1" ht="12">
      <c r="R992" s="309"/>
      <c r="S992" s="309"/>
      <c r="T992" s="309"/>
      <c r="U992" s="309"/>
      <c r="V992" s="309"/>
      <c r="W992" s="309"/>
      <c r="X992" s="309"/>
      <c r="Y992" s="309"/>
      <c r="Z992" s="309"/>
      <c r="AA992" s="309"/>
      <c r="AB992" s="309"/>
      <c r="AC992" s="309"/>
      <c r="AD992" s="309"/>
    </row>
    <row r="993" spans="18:30" s="311" customFormat="1" ht="12">
      <c r="R993" s="309"/>
      <c r="S993" s="309"/>
      <c r="T993" s="309"/>
      <c r="U993" s="309"/>
      <c r="V993" s="309"/>
      <c r="W993" s="309"/>
      <c r="X993" s="309"/>
      <c r="Y993" s="309"/>
      <c r="Z993" s="309"/>
      <c r="AA993" s="309"/>
      <c r="AB993" s="309"/>
      <c r="AC993" s="309"/>
      <c r="AD993" s="309"/>
    </row>
    <row r="994" spans="18:30" s="311" customFormat="1" ht="12">
      <c r="R994" s="309"/>
      <c r="S994" s="309"/>
      <c r="T994" s="309"/>
      <c r="U994" s="309"/>
      <c r="V994" s="309"/>
      <c r="W994" s="309"/>
      <c r="X994" s="309"/>
      <c r="Y994" s="309"/>
      <c r="Z994" s="309"/>
      <c r="AA994" s="309"/>
      <c r="AB994" s="309"/>
      <c r="AC994" s="309"/>
      <c r="AD994" s="309"/>
    </row>
    <row r="995" spans="18:30" s="311" customFormat="1" ht="12">
      <c r="R995" s="309"/>
      <c r="S995" s="309"/>
      <c r="T995" s="309"/>
      <c r="U995" s="309"/>
      <c r="V995" s="309"/>
      <c r="W995" s="309"/>
      <c r="X995" s="309"/>
      <c r="Y995" s="309"/>
      <c r="Z995" s="309"/>
      <c r="AA995" s="309"/>
      <c r="AB995" s="309"/>
      <c r="AC995" s="309"/>
      <c r="AD995" s="309"/>
    </row>
    <row r="996" spans="18:30" s="311" customFormat="1" ht="12">
      <c r="R996" s="309"/>
      <c r="S996" s="309"/>
      <c r="T996" s="309"/>
      <c r="U996" s="309"/>
      <c r="V996" s="309"/>
      <c r="W996" s="309"/>
      <c r="X996" s="309"/>
      <c r="Y996" s="309"/>
      <c r="Z996" s="309"/>
      <c r="AA996" s="309"/>
      <c r="AB996" s="309"/>
      <c r="AC996" s="309"/>
      <c r="AD996" s="309"/>
    </row>
    <row r="997" spans="18:30" s="311" customFormat="1" ht="12">
      <c r="R997" s="309"/>
      <c r="S997" s="309"/>
      <c r="T997" s="309"/>
      <c r="U997" s="309"/>
      <c r="V997" s="309"/>
      <c r="W997" s="309"/>
      <c r="X997" s="309"/>
      <c r="Y997" s="309"/>
      <c r="Z997" s="309"/>
      <c r="AA997" s="309"/>
      <c r="AB997" s="309"/>
      <c r="AC997" s="309"/>
      <c r="AD997" s="309"/>
    </row>
    <row r="998" spans="18:30" s="311" customFormat="1" ht="12">
      <c r="R998" s="309"/>
      <c r="S998" s="309"/>
      <c r="T998" s="309"/>
      <c r="U998" s="309"/>
      <c r="V998" s="309"/>
      <c r="W998" s="309"/>
      <c r="X998" s="309"/>
      <c r="Y998" s="309"/>
      <c r="Z998" s="309"/>
      <c r="AA998" s="309"/>
      <c r="AB998" s="309"/>
      <c r="AC998" s="309"/>
      <c r="AD998" s="309"/>
    </row>
    <row r="999" spans="18:30" s="311" customFormat="1" ht="12">
      <c r="R999" s="309"/>
      <c r="S999" s="309"/>
      <c r="T999" s="309"/>
      <c r="U999" s="309"/>
      <c r="V999" s="309"/>
      <c r="W999" s="309"/>
      <c r="X999" s="309"/>
      <c r="Y999" s="309"/>
      <c r="Z999" s="309"/>
      <c r="AA999" s="309"/>
      <c r="AB999" s="309"/>
      <c r="AC999" s="309"/>
      <c r="AD999" s="309"/>
    </row>
    <row r="1000" spans="18:30" s="311" customFormat="1" ht="12">
      <c r="R1000" s="309"/>
      <c r="S1000" s="309"/>
      <c r="T1000" s="309"/>
      <c r="U1000" s="309"/>
      <c r="V1000" s="309"/>
      <c r="W1000" s="309"/>
      <c r="X1000" s="309"/>
      <c r="Y1000" s="309"/>
      <c r="Z1000" s="309"/>
      <c r="AA1000" s="309"/>
      <c r="AB1000" s="309"/>
      <c r="AC1000" s="309"/>
      <c r="AD1000" s="309"/>
    </row>
    <row r="1001" spans="18:30" s="311" customFormat="1" ht="12">
      <c r="R1001" s="309"/>
      <c r="S1001" s="309"/>
      <c r="T1001" s="309"/>
      <c r="U1001" s="309"/>
      <c r="V1001" s="309"/>
      <c r="W1001" s="309"/>
      <c r="X1001" s="309"/>
      <c r="Y1001" s="309"/>
      <c r="Z1001" s="309"/>
      <c r="AA1001" s="309"/>
      <c r="AB1001" s="309"/>
      <c r="AC1001" s="309"/>
      <c r="AD1001" s="309"/>
    </row>
    <row r="1002" spans="18:30" s="311" customFormat="1" ht="12">
      <c r="R1002" s="309"/>
      <c r="S1002" s="309"/>
      <c r="T1002" s="309"/>
      <c r="U1002" s="309"/>
      <c r="V1002" s="309"/>
      <c r="W1002" s="309"/>
      <c r="X1002" s="309"/>
      <c r="Y1002" s="309"/>
      <c r="Z1002" s="309"/>
      <c r="AA1002" s="309"/>
      <c r="AB1002" s="309"/>
      <c r="AC1002" s="309"/>
      <c r="AD1002" s="309"/>
    </row>
    <row r="1003" spans="18:30" s="311" customFormat="1" ht="12">
      <c r="R1003" s="309"/>
      <c r="S1003" s="309"/>
      <c r="T1003" s="309"/>
      <c r="U1003" s="309"/>
      <c r="V1003" s="309"/>
      <c r="W1003" s="309"/>
      <c r="X1003" s="309"/>
      <c r="Y1003" s="309"/>
      <c r="Z1003" s="309"/>
      <c r="AA1003" s="309"/>
      <c r="AB1003" s="309"/>
      <c r="AC1003" s="309"/>
      <c r="AD1003" s="309"/>
    </row>
    <row r="1004" spans="18:30" s="311" customFormat="1" ht="12">
      <c r="R1004" s="309"/>
      <c r="S1004" s="309"/>
      <c r="T1004" s="309"/>
      <c r="U1004" s="309"/>
      <c r="V1004" s="309"/>
      <c r="W1004" s="309"/>
      <c r="X1004" s="309"/>
      <c r="Y1004" s="309"/>
      <c r="Z1004" s="309"/>
      <c r="AA1004" s="309"/>
      <c r="AB1004" s="309"/>
      <c r="AC1004" s="309"/>
      <c r="AD1004" s="309"/>
    </row>
    <row r="1005" spans="18:30" s="311" customFormat="1" ht="12">
      <c r="R1005" s="309"/>
      <c r="S1005" s="309"/>
      <c r="T1005" s="309"/>
      <c r="U1005" s="309"/>
      <c r="V1005" s="309"/>
      <c r="W1005" s="309"/>
      <c r="X1005" s="309"/>
      <c r="Y1005" s="309"/>
      <c r="Z1005" s="309"/>
      <c r="AA1005" s="309"/>
      <c r="AB1005" s="309"/>
      <c r="AC1005" s="309"/>
      <c r="AD1005" s="309"/>
    </row>
    <row r="1006" spans="18:30" s="311" customFormat="1" ht="12">
      <c r="R1006" s="309"/>
      <c r="S1006" s="309"/>
      <c r="T1006" s="309"/>
      <c r="U1006" s="309"/>
      <c r="V1006" s="309"/>
      <c r="W1006" s="309"/>
      <c r="X1006" s="309"/>
      <c r="Y1006" s="309"/>
      <c r="Z1006" s="309"/>
      <c r="AA1006" s="309"/>
      <c r="AB1006" s="309"/>
      <c r="AC1006" s="309"/>
      <c r="AD1006" s="309"/>
    </row>
    <row r="1007" spans="18:30" s="311" customFormat="1" ht="12">
      <c r="R1007" s="309"/>
      <c r="S1007" s="309"/>
      <c r="T1007" s="309"/>
      <c r="U1007" s="309"/>
      <c r="V1007" s="309"/>
      <c r="W1007" s="309"/>
      <c r="X1007" s="309"/>
      <c r="Y1007" s="309"/>
      <c r="Z1007" s="309"/>
      <c r="AA1007" s="309"/>
      <c r="AB1007" s="309"/>
      <c r="AC1007" s="309"/>
      <c r="AD1007" s="309"/>
    </row>
    <row r="1008" spans="18:30" s="311" customFormat="1" ht="12">
      <c r="R1008" s="309"/>
      <c r="S1008" s="309"/>
      <c r="T1008" s="309"/>
      <c r="U1008" s="309"/>
      <c r="V1008" s="309"/>
      <c r="W1008" s="309"/>
      <c r="X1008" s="309"/>
      <c r="Y1008" s="309"/>
      <c r="Z1008" s="309"/>
      <c r="AA1008" s="309"/>
      <c r="AB1008" s="309"/>
      <c r="AC1008" s="309"/>
      <c r="AD1008" s="309"/>
    </row>
    <row r="1009" spans="18:30" s="311" customFormat="1" ht="12">
      <c r="R1009" s="309"/>
      <c r="S1009" s="309"/>
      <c r="T1009" s="309"/>
      <c r="U1009" s="309"/>
      <c r="V1009" s="309"/>
      <c r="W1009" s="309"/>
      <c r="X1009" s="309"/>
      <c r="Y1009" s="309"/>
      <c r="Z1009" s="309"/>
      <c r="AA1009" s="309"/>
      <c r="AB1009" s="309"/>
      <c r="AC1009" s="309"/>
      <c r="AD1009" s="309"/>
    </row>
    <row r="1010" spans="18:30" s="311" customFormat="1" ht="12">
      <c r="R1010" s="309"/>
      <c r="S1010" s="309"/>
      <c r="T1010" s="309"/>
      <c r="U1010" s="309"/>
      <c r="V1010" s="309"/>
      <c r="W1010" s="309"/>
      <c r="X1010" s="309"/>
      <c r="Y1010" s="309"/>
      <c r="Z1010" s="309"/>
      <c r="AA1010" s="309"/>
      <c r="AB1010" s="309"/>
      <c r="AC1010" s="309"/>
      <c r="AD1010" s="309"/>
    </row>
    <row r="1011" spans="18:30" s="311" customFormat="1" ht="12">
      <c r="R1011" s="309"/>
      <c r="S1011" s="309"/>
      <c r="T1011" s="309"/>
      <c r="U1011" s="309"/>
      <c r="V1011" s="309"/>
      <c r="W1011" s="309"/>
      <c r="X1011" s="309"/>
      <c r="Y1011" s="309"/>
      <c r="Z1011" s="309"/>
      <c r="AA1011" s="309"/>
      <c r="AB1011" s="309"/>
      <c r="AC1011" s="309"/>
      <c r="AD1011" s="309"/>
    </row>
    <row r="1012" spans="18:30" s="311" customFormat="1" ht="12">
      <c r="R1012" s="309"/>
      <c r="S1012" s="309"/>
      <c r="T1012" s="309"/>
      <c r="U1012" s="309"/>
      <c r="V1012" s="309"/>
      <c r="W1012" s="309"/>
      <c r="X1012" s="309"/>
      <c r="Y1012" s="309"/>
      <c r="Z1012" s="309"/>
      <c r="AA1012" s="309"/>
      <c r="AB1012" s="309"/>
      <c r="AC1012" s="309"/>
      <c r="AD1012" s="309"/>
    </row>
    <row r="1013" spans="18:30" s="311" customFormat="1" ht="12">
      <c r="R1013" s="309"/>
      <c r="S1013" s="309"/>
      <c r="T1013" s="309"/>
      <c r="U1013" s="309"/>
      <c r="V1013" s="309"/>
      <c r="W1013" s="309"/>
      <c r="X1013" s="309"/>
      <c r="Y1013" s="309"/>
      <c r="Z1013" s="309"/>
      <c r="AA1013" s="309"/>
      <c r="AB1013" s="309"/>
      <c r="AC1013" s="309"/>
      <c r="AD1013" s="309"/>
    </row>
    <row r="1014" spans="18:30" s="311" customFormat="1" ht="12">
      <c r="R1014" s="309"/>
      <c r="S1014" s="309"/>
      <c r="T1014" s="309"/>
      <c r="U1014" s="309"/>
      <c r="V1014" s="309"/>
      <c r="W1014" s="309"/>
      <c r="X1014" s="309"/>
      <c r="Y1014" s="309"/>
      <c r="Z1014" s="309"/>
      <c r="AA1014" s="309"/>
      <c r="AB1014" s="309"/>
      <c r="AC1014" s="309"/>
      <c r="AD1014" s="309"/>
    </row>
    <row r="1015" spans="18:30" s="311" customFormat="1" ht="12">
      <c r="R1015" s="309"/>
      <c r="S1015" s="309"/>
      <c r="T1015" s="309"/>
      <c r="U1015" s="309"/>
      <c r="V1015" s="309"/>
      <c r="W1015" s="309"/>
      <c r="X1015" s="309"/>
      <c r="Y1015" s="309"/>
      <c r="Z1015" s="309"/>
      <c r="AA1015" s="309"/>
      <c r="AB1015" s="309"/>
      <c r="AC1015" s="309"/>
      <c r="AD1015" s="309"/>
    </row>
    <row r="1016" spans="18:30" s="311" customFormat="1" ht="12">
      <c r="R1016" s="309"/>
      <c r="S1016" s="309"/>
      <c r="T1016" s="309"/>
      <c r="U1016" s="309"/>
      <c r="V1016" s="309"/>
      <c r="W1016" s="309"/>
      <c r="X1016" s="309"/>
      <c r="Y1016" s="309"/>
      <c r="Z1016" s="309"/>
      <c r="AA1016" s="309"/>
      <c r="AB1016" s="309"/>
      <c r="AC1016" s="309"/>
      <c r="AD1016" s="309"/>
    </row>
    <row r="1017" spans="18:30" s="311" customFormat="1" ht="12">
      <c r="R1017" s="309"/>
      <c r="S1017" s="309"/>
      <c r="T1017" s="309"/>
      <c r="U1017" s="309"/>
      <c r="V1017" s="309"/>
      <c r="W1017" s="309"/>
      <c r="X1017" s="309"/>
      <c r="Y1017" s="309"/>
      <c r="Z1017" s="309"/>
      <c r="AA1017" s="309"/>
      <c r="AB1017" s="309"/>
      <c r="AC1017" s="309"/>
      <c r="AD1017" s="309"/>
    </row>
    <row r="1018" spans="18:30" s="311" customFormat="1" ht="12">
      <c r="R1018" s="309"/>
      <c r="S1018" s="309"/>
      <c r="T1018" s="309"/>
      <c r="U1018" s="309"/>
      <c r="V1018" s="309"/>
      <c r="W1018" s="309"/>
      <c r="X1018" s="309"/>
      <c r="Y1018" s="309"/>
      <c r="Z1018" s="309"/>
      <c r="AA1018" s="309"/>
      <c r="AB1018" s="309"/>
      <c r="AC1018" s="309"/>
      <c r="AD1018" s="309"/>
    </row>
    <row r="1019" spans="18:30" s="311" customFormat="1" ht="12">
      <c r="R1019" s="309"/>
      <c r="S1019" s="309"/>
      <c r="T1019" s="309"/>
      <c r="U1019" s="309"/>
      <c r="V1019" s="309"/>
      <c r="W1019" s="309"/>
      <c r="X1019" s="309"/>
      <c r="Y1019" s="309"/>
      <c r="Z1019" s="309"/>
      <c r="AA1019" s="309"/>
      <c r="AB1019" s="309"/>
      <c r="AC1019" s="309"/>
      <c r="AD1019" s="309"/>
    </row>
    <row r="1020" spans="18:30" s="311" customFormat="1" ht="12">
      <c r="R1020" s="309"/>
      <c r="S1020" s="309"/>
      <c r="T1020" s="309"/>
      <c r="U1020" s="309"/>
      <c r="V1020" s="309"/>
      <c r="W1020" s="309"/>
      <c r="X1020" s="309"/>
      <c r="Y1020" s="309"/>
      <c r="Z1020" s="309"/>
      <c r="AA1020" s="309"/>
      <c r="AB1020" s="309"/>
      <c r="AC1020" s="309"/>
      <c r="AD1020" s="309"/>
    </row>
    <row r="1021" spans="18:30" s="311" customFormat="1" ht="12">
      <c r="R1021" s="309"/>
      <c r="S1021" s="309"/>
      <c r="T1021" s="309"/>
      <c r="U1021" s="309"/>
      <c r="V1021" s="309"/>
      <c r="W1021" s="309"/>
      <c r="X1021" s="309"/>
      <c r="Y1021" s="309"/>
      <c r="Z1021" s="309"/>
      <c r="AA1021" s="309"/>
      <c r="AB1021" s="309"/>
      <c r="AC1021" s="309"/>
      <c r="AD1021" s="309"/>
    </row>
    <row r="1022" spans="18:30" s="311" customFormat="1" ht="12">
      <c r="R1022" s="309"/>
      <c r="S1022" s="309"/>
      <c r="T1022" s="309"/>
      <c r="U1022" s="309"/>
      <c r="V1022" s="309"/>
      <c r="W1022" s="309"/>
      <c r="X1022" s="309"/>
      <c r="Y1022" s="309"/>
      <c r="Z1022" s="309"/>
      <c r="AA1022" s="309"/>
      <c r="AB1022" s="309"/>
      <c r="AC1022" s="309"/>
      <c r="AD1022" s="309"/>
    </row>
    <row r="1023" spans="18:30" s="311" customFormat="1" ht="12">
      <c r="R1023" s="309"/>
      <c r="S1023" s="309"/>
      <c r="T1023" s="309"/>
      <c r="U1023" s="309"/>
      <c r="V1023" s="309"/>
      <c r="W1023" s="309"/>
      <c r="X1023" s="309"/>
      <c r="Y1023" s="309"/>
      <c r="Z1023" s="309"/>
      <c r="AA1023" s="309"/>
      <c r="AB1023" s="309"/>
      <c r="AC1023" s="309"/>
      <c r="AD1023" s="309"/>
    </row>
    <row r="1024" spans="18:30" s="311" customFormat="1" ht="12">
      <c r="R1024" s="309"/>
      <c r="S1024" s="309"/>
      <c r="T1024" s="309"/>
      <c r="U1024" s="309"/>
      <c r="V1024" s="309"/>
      <c r="W1024" s="309"/>
      <c r="X1024" s="309"/>
      <c r="Y1024" s="309"/>
      <c r="Z1024" s="309"/>
      <c r="AA1024" s="309"/>
      <c r="AB1024" s="309"/>
      <c r="AC1024" s="309"/>
      <c r="AD1024" s="309"/>
    </row>
    <row r="1025" spans="18:30" s="311" customFormat="1" ht="12">
      <c r="R1025" s="309"/>
      <c r="S1025" s="309"/>
      <c r="T1025" s="309"/>
      <c r="U1025" s="309"/>
      <c r="V1025" s="309"/>
      <c r="W1025" s="309"/>
      <c r="X1025" s="309"/>
      <c r="Y1025" s="309"/>
      <c r="Z1025" s="309"/>
      <c r="AA1025" s="309"/>
      <c r="AB1025" s="309"/>
      <c r="AC1025" s="309"/>
      <c r="AD1025" s="309"/>
    </row>
    <row r="1026" spans="18:30" s="311" customFormat="1" ht="12">
      <c r="R1026" s="309"/>
      <c r="S1026" s="309"/>
      <c r="T1026" s="309"/>
      <c r="U1026" s="309"/>
      <c r="V1026" s="309"/>
      <c r="W1026" s="309"/>
      <c r="X1026" s="309"/>
      <c r="Y1026" s="309"/>
      <c r="Z1026" s="309"/>
      <c r="AA1026" s="309"/>
      <c r="AB1026" s="309"/>
      <c r="AC1026" s="309"/>
      <c r="AD1026" s="309"/>
    </row>
    <row r="1027" spans="18:30" s="311" customFormat="1" ht="12">
      <c r="R1027" s="309"/>
      <c r="S1027" s="309"/>
      <c r="T1027" s="309"/>
      <c r="U1027" s="309"/>
      <c r="V1027" s="309"/>
      <c r="W1027" s="309"/>
      <c r="X1027" s="309"/>
      <c r="Y1027" s="309"/>
      <c r="Z1027" s="309"/>
      <c r="AA1027" s="309"/>
      <c r="AB1027" s="309"/>
      <c r="AC1027" s="309"/>
      <c r="AD1027" s="309"/>
    </row>
    <row r="1028" spans="18:30" s="311" customFormat="1" ht="12">
      <c r="R1028" s="309"/>
      <c r="S1028" s="309"/>
      <c r="T1028" s="309"/>
      <c r="U1028" s="309"/>
      <c r="V1028" s="309"/>
      <c r="W1028" s="309"/>
      <c r="X1028" s="309"/>
      <c r="Y1028" s="309"/>
      <c r="Z1028" s="309"/>
      <c r="AA1028" s="309"/>
      <c r="AB1028" s="309"/>
      <c r="AC1028" s="309"/>
      <c r="AD1028" s="309"/>
    </row>
    <row r="1029" spans="18:30" s="311" customFormat="1" ht="12">
      <c r="R1029" s="309"/>
      <c r="S1029" s="309"/>
      <c r="T1029" s="309"/>
      <c r="U1029" s="309"/>
      <c r="V1029" s="309"/>
      <c r="W1029" s="309"/>
      <c r="X1029" s="309"/>
      <c r="Y1029" s="309"/>
      <c r="Z1029" s="309"/>
      <c r="AA1029" s="309"/>
      <c r="AB1029" s="309"/>
      <c r="AC1029" s="309"/>
      <c r="AD1029" s="309"/>
    </row>
    <row r="1030" spans="18:30" s="311" customFormat="1" ht="12">
      <c r="R1030" s="309"/>
      <c r="S1030" s="309"/>
      <c r="T1030" s="309"/>
      <c r="U1030" s="309"/>
      <c r="V1030" s="309"/>
      <c r="W1030" s="309"/>
      <c r="X1030" s="309"/>
      <c r="Y1030" s="309"/>
      <c r="Z1030" s="309"/>
      <c r="AA1030" s="309"/>
      <c r="AB1030" s="309"/>
      <c r="AC1030" s="309"/>
      <c r="AD1030" s="309"/>
    </row>
    <row r="1031" spans="18:30" s="311" customFormat="1" ht="12">
      <c r="R1031" s="309"/>
      <c r="S1031" s="309"/>
      <c r="T1031" s="309"/>
      <c r="U1031" s="309"/>
      <c r="V1031" s="309"/>
      <c r="W1031" s="309"/>
      <c r="X1031" s="309"/>
      <c r="Y1031" s="309"/>
      <c r="Z1031" s="309"/>
      <c r="AA1031" s="309"/>
      <c r="AB1031" s="309"/>
      <c r="AC1031" s="309"/>
      <c r="AD1031" s="309"/>
    </row>
    <row r="1032" spans="18:30" s="311" customFormat="1" ht="12">
      <c r="R1032" s="309"/>
      <c r="S1032" s="309"/>
      <c r="T1032" s="309"/>
      <c r="U1032" s="309"/>
      <c r="V1032" s="309"/>
      <c r="W1032" s="309"/>
      <c r="X1032" s="309"/>
      <c r="Y1032" s="309"/>
      <c r="Z1032" s="309"/>
      <c r="AA1032" s="309"/>
      <c r="AB1032" s="309"/>
      <c r="AC1032" s="309"/>
      <c r="AD1032" s="309"/>
    </row>
    <row r="1033" spans="18:30" s="311" customFormat="1" ht="12">
      <c r="R1033" s="309"/>
      <c r="S1033" s="309"/>
      <c r="T1033" s="309"/>
      <c r="U1033" s="309"/>
      <c r="V1033" s="309"/>
      <c r="W1033" s="309"/>
      <c r="X1033" s="309"/>
      <c r="Y1033" s="309"/>
      <c r="Z1033" s="309"/>
      <c r="AA1033" s="309"/>
      <c r="AB1033" s="309"/>
      <c r="AC1033" s="309"/>
      <c r="AD1033" s="309"/>
    </row>
    <row r="1034" spans="18:30" s="311" customFormat="1" ht="12">
      <c r="R1034" s="309"/>
      <c r="S1034" s="309"/>
      <c r="T1034" s="309"/>
      <c r="U1034" s="309"/>
      <c r="V1034" s="309"/>
      <c r="W1034" s="309"/>
      <c r="X1034" s="309"/>
      <c r="Y1034" s="309"/>
      <c r="Z1034" s="309"/>
      <c r="AA1034" s="309"/>
      <c r="AB1034" s="309"/>
      <c r="AC1034" s="309"/>
      <c r="AD1034" s="309"/>
    </row>
    <row r="1035" spans="18:30" s="311" customFormat="1" ht="12">
      <c r="R1035" s="309"/>
      <c r="S1035" s="309"/>
      <c r="T1035" s="309"/>
      <c r="U1035" s="309"/>
      <c r="V1035" s="309"/>
      <c r="W1035" s="309"/>
      <c r="X1035" s="309"/>
      <c r="Y1035" s="309"/>
      <c r="Z1035" s="309"/>
      <c r="AA1035" s="309"/>
      <c r="AB1035" s="309"/>
      <c r="AC1035" s="309"/>
      <c r="AD1035" s="309"/>
    </row>
    <row r="1036" spans="18:30" s="311" customFormat="1" ht="12">
      <c r="R1036" s="309"/>
      <c r="S1036" s="309"/>
      <c r="T1036" s="309"/>
      <c r="U1036" s="309"/>
      <c r="V1036" s="309"/>
      <c r="W1036" s="309"/>
      <c r="X1036" s="309"/>
      <c r="Y1036" s="309"/>
      <c r="Z1036" s="309"/>
      <c r="AA1036" s="309"/>
      <c r="AB1036" s="309"/>
      <c r="AC1036" s="309"/>
      <c r="AD1036" s="309"/>
    </row>
    <row r="1037" spans="18:30" s="311" customFormat="1" ht="12">
      <c r="R1037" s="309"/>
      <c r="S1037" s="309"/>
      <c r="T1037" s="309"/>
      <c r="U1037" s="309"/>
      <c r="V1037" s="309"/>
      <c r="W1037" s="309"/>
      <c r="X1037" s="309"/>
      <c r="Y1037" s="309"/>
      <c r="Z1037" s="309"/>
      <c r="AA1037" s="309"/>
      <c r="AB1037" s="309"/>
      <c r="AC1037" s="309"/>
      <c r="AD1037" s="309"/>
    </row>
    <row r="1038" spans="18:30" s="311" customFormat="1" ht="12">
      <c r="R1038" s="309"/>
      <c r="S1038" s="309"/>
      <c r="T1038" s="309"/>
      <c r="U1038" s="309"/>
      <c r="V1038" s="309"/>
      <c r="W1038" s="309"/>
      <c r="X1038" s="309"/>
      <c r="Y1038" s="309"/>
      <c r="Z1038" s="309"/>
      <c r="AA1038" s="309"/>
      <c r="AB1038" s="309"/>
      <c r="AC1038" s="309"/>
      <c r="AD1038" s="309"/>
    </row>
    <row r="1039" spans="18:30" s="311" customFormat="1" ht="12">
      <c r="R1039" s="309"/>
      <c r="S1039" s="309"/>
      <c r="T1039" s="309"/>
      <c r="U1039" s="309"/>
      <c r="V1039" s="309"/>
      <c r="W1039" s="309"/>
      <c r="X1039" s="309"/>
      <c r="Y1039" s="309"/>
      <c r="Z1039" s="309"/>
      <c r="AA1039" s="309"/>
      <c r="AB1039" s="309"/>
      <c r="AC1039" s="309"/>
      <c r="AD1039" s="309"/>
    </row>
    <row r="1040" spans="18:30" s="311" customFormat="1" ht="12">
      <c r="R1040" s="309"/>
      <c r="S1040" s="309"/>
      <c r="T1040" s="309"/>
      <c r="U1040" s="309"/>
      <c r="V1040" s="309"/>
      <c r="W1040" s="309"/>
      <c r="X1040" s="309"/>
      <c r="Y1040" s="309"/>
      <c r="Z1040" s="309"/>
      <c r="AA1040" s="309"/>
      <c r="AB1040" s="309"/>
      <c r="AC1040" s="309"/>
      <c r="AD1040" s="309"/>
    </row>
    <row r="1041" spans="18:30" s="311" customFormat="1" ht="12">
      <c r="R1041" s="309"/>
      <c r="S1041" s="309"/>
      <c r="T1041" s="309"/>
      <c r="U1041" s="309"/>
      <c r="V1041" s="309"/>
      <c r="W1041" s="309"/>
      <c r="X1041" s="309"/>
      <c r="Y1041" s="309"/>
      <c r="Z1041" s="309"/>
      <c r="AA1041" s="309"/>
      <c r="AB1041" s="309"/>
      <c r="AC1041" s="309"/>
      <c r="AD1041" s="309"/>
    </row>
    <row r="1042" spans="18:30" s="311" customFormat="1" ht="12">
      <c r="R1042" s="309"/>
      <c r="S1042" s="309"/>
      <c r="T1042" s="309"/>
      <c r="U1042" s="309"/>
      <c r="V1042" s="309"/>
      <c r="W1042" s="309"/>
      <c r="X1042" s="309"/>
      <c r="Y1042" s="309"/>
      <c r="Z1042" s="309"/>
      <c r="AA1042" s="309"/>
      <c r="AB1042" s="309"/>
      <c r="AC1042" s="309"/>
      <c r="AD1042" s="309"/>
    </row>
    <row r="1043" spans="18:30" s="311" customFormat="1" ht="12">
      <c r="R1043" s="309"/>
      <c r="S1043" s="309"/>
      <c r="T1043" s="309"/>
      <c r="U1043" s="309"/>
      <c r="V1043" s="309"/>
      <c r="W1043" s="309"/>
      <c r="X1043" s="309"/>
      <c r="Y1043" s="309"/>
      <c r="Z1043" s="309"/>
      <c r="AA1043" s="309"/>
      <c r="AB1043" s="309"/>
      <c r="AC1043" s="309"/>
      <c r="AD1043" s="309"/>
    </row>
    <row r="1044" spans="18:30" s="311" customFormat="1" ht="12">
      <c r="R1044" s="309"/>
      <c r="S1044" s="309"/>
      <c r="T1044" s="309"/>
      <c r="U1044" s="309"/>
      <c r="V1044" s="309"/>
      <c r="W1044" s="309"/>
      <c r="X1044" s="309"/>
      <c r="Y1044" s="309"/>
      <c r="Z1044" s="309"/>
      <c r="AA1044" s="309"/>
      <c r="AB1044" s="309"/>
      <c r="AC1044" s="309"/>
      <c r="AD1044" s="309"/>
    </row>
    <row r="1045" spans="18:30" s="311" customFormat="1" ht="12">
      <c r="R1045" s="309"/>
      <c r="S1045" s="309"/>
      <c r="T1045" s="309"/>
      <c r="U1045" s="309"/>
      <c r="V1045" s="309"/>
      <c r="W1045" s="309"/>
      <c r="X1045" s="309"/>
      <c r="Y1045" s="309"/>
      <c r="Z1045" s="309"/>
      <c r="AA1045" s="309"/>
      <c r="AB1045" s="309"/>
      <c r="AC1045" s="309"/>
      <c r="AD1045" s="309"/>
    </row>
    <row r="1046" spans="18:30" s="311" customFormat="1" ht="12">
      <c r="R1046" s="309"/>
      <c r="S1046" s="309"/>
      <c r="T1046" s="309"/>
      <c r="U1046" s="309"/>
      <c r="V1046" s="309"/>
      <c r="W1046" s="309"/>
      <c r="X1046" s="309"/>
      <c r="Y1046" s="309"/>
      <c r="Z1046" s="309"/>
      <c r="AA1046" s="309"/>
      <c r="AB1046" s="309"/>
      <c r="AC1046" s="309"/>
      <c r="AD1046" s="309"/>
    </row>
    <row r="1047" spans="18:30" s="311" customFormat="1" ht="12">
      <c r="R1047" s="309"/>
      <c r="S1047" s="309"/>
      <c r="T1047" s="309"/>
      <c r="U1047" s="309"/>
      <c r="V1047" s="309"/>
      <c r="W1047" s="309"/>
      <c r="X1047" s="309"/>
      <c r="Y1047" s="309"/>
      <c r="Z1047" s="309"/>
      <c r="AA1047" s="309"/>
      <c r="AB1047" s="309"/>
      <c r="AC1047" s="309"/>
      <c r="AD1047" s="309"/>
    </row>
    <row r="1048" spans="18:30" s="311" customFormat="1" ht="12">
      <c r="R1048" s="309"/>
      <c r="S1048" s="309"/>
      <c r="T1048" s="309"/>
      <c r="U1048" s="309"/>
      <c r="V1048" s="309"/>
      <c r="W1048" s="309"/>
      <c r="X1048" s="309"/>
      <c r="Y1048" s="309"/>
      <c r="Z1048" s="309"/>
      <c r="AA1048" s="309"/>
      <c r="AB1048" s="309"/>
      <c r="AC1048" s="309"/>
      <c r="AD1048" s="309"/>
    </row>
    <row r="1049" spans="18:30" s="311" customFormat="1" ht="12">
      <c r="R1049" s="309"/>
      <c r="S1049" s="309"/>
      <c r="T1049" s="309"/>
      <c r="U1049" s="309"/>
      <c r="V1049" s="309"/>
      <c r="W1049" s="309"/>
      <c r="X1049" s="309"/>
      <c r="Y1049" s="309"/>
      <c r="Z1049" s="309"/>
      <c r="AA1049" s="309"/>
      <c r="AB1049" s="309"/>
      <c r="AC1049" s="309"/>
      <c r="AD1049" s="309"/>
    </row>
    <row r="1050" spans="18:30" s="311" customFormat="1" ht="12">
      <c r="R1050" s="309"/>
      <c r="S1050" s="309"/>
      <c r="T1050" s="309"/>
      <c r="U1050" s="309"/>
      <c r="V1050" s="309"/>
      <c r="W1050" s="309"/>
      <c r="X1050" s="309"/>
      <c r="Y1050" s="309"/>
      <c r="Z1050" s="309"/>
      <c r="AA1050" s="309"/>
      <c r="AB1050" s="309"/>
      <c r="AC1050" s="309"/>
      <c r="AD1050" s="309"/>
    </row>
    <row r="1051" spans="18:30" s="311" customFormat="1" ht="12">
      <c r="R1051" s="309"/>
      <c r="S1051" s="309"/>
      <c r="T1051" s="309"/>
      <c r="U1051" s="309"/>
      <c r="V1051" s="309"/>
      <c r="W1051" s="309"/>
      <c r="X1051" s="309"/>
      <c r="Y1051" s="309"/>
      <c r="Z1051" s="309"/>
      <c r="AA1051" s="309"/>
      <c r="AB1051" s="309"/>
      <c r="AC1051" s="309"/>
      <c r="AD1051" s="309"/>
    </row>
    <row r="1052" spans="18:30" s="311" customFormat="1" ht="12">
      <c r="R1052" s="309"/>
      <c r="S1052" s="309"/>
      <c r="T1052" s="309"/>
      <c r="U1052" s="309"/>
      <c r="V1052" s="309"/>
      <c r="W1052" s="309"/>
      <c r="X1052" s="309"/>
      <c r="Y1052" s="309"/>
      <c r="Z1052" s="309"/>
      <c r="AA1052" s="309"/>
      <c r="AB1052" s="309"/>
      <c r="AC1052" s="309"/>
      <c r="AD1052" s="309"/>
    </row>
    <row r="1053" spans="18:30" s="311" customFormat="1" ht="12">
      <c r="R1053" s="309"/>
      <c r="S1053" s="309"/>
      <c r="T1053" s="309"/>
      <c r="U1053" s="309"/>
      <c r="V1053" s="309"/>
      <c r="W1053" s="309"/>
      <c r="X1053" s="309"/>
      <c r="Y1053" s="309"/>
      <c r="Z1053" s="309"/>
      <c r="AA1053" s="309"/>
      <c r="AB1053" s="309"/>
      <c r="AC1053" s="309"/>
      <c r="AD1053" s="309"/>
    </row>
    <row r="1054" spans="18:30" s="311" customFormat="1" ht="12">
      <c r="R1054" s="309"/>
      <c r="S1054" s="309"/>
      <c r="T1054" s="309"/>
      <c r="U1054" s="309"/>
      <c r="V1054" s="309"/>
      <c r="W1054" s="309"/>
      <c r="X1054" s="309"/>
      <c r="Y1054" s="309"/>
      <c r="Z1054" s="309"/>
      <c r="AA1054" s="309"/>
      <c r="AB1054" s="309"/>
      <c r="AC1054" s="309"/>
      <c r="AD1054" s="309"/>
    </row>
    <row r="1055" spans="18:30" s="311" customFormat="1" ht="12">
      <c r="R1055" s="309"/>
      <c r="S1055" s="309"/>
      <c r="T1055" s="309"/>
      <c r="U1055" s="309"/>
      <c r="V1055" s="309"/>
      <c r="W1055" s="309"/>
      <c r="X1055" s="309"/>
      <c r="Y1055" s="309"/>
      <c r="Z1055" s="309"/>
      <c r="AA1055" s="309"/>
      <c r="AB1055" s="309"/>
      <c r="AC1055" s="309"/>
      <c r="AD1055" s="309"/>
    </row>
    <row r="1056" spans="18:30" s="311" customFormat="1" ht="12">
      <c r="R1056" s="309"/>
      <c r="S1056" s="309"/>
      <c r="T1056" s="309"/>
      <c r="U1056" s="309"/>
      <c r="V1056" s="309"/>
      <c r="W1056" s="309"/>
      <c r="X1056" s="309"/>
      <c r="Y1056" s="309"/>
      <c r="Z1056" s="309"/>
      <c r="AA1056" s="309"/>
      <c r="AB1056" s="309"/>
      <c r="AC1056" s="309"/>
      <c r="AD1056" s="309"/>
    </row>
    <row r="1057" spans="18:30" s="311" customFormat="1" ht="12">
      <c r="R1057" s="309"/>
      <c r="S1057" s="309"/>
      <c r="T1057" s="309"/>
      <c r="U1057" s="309"/>
      <c r="V1057" s="309"/>
      <c r="W1057" s="309"/>
      <c r="X1057" s="309"/>
      <c r="Y1057" s="309"/>
      <c r="Z1057" s="309"/>
      <c r="AA1057" s="309"/>
      <c r="AB1057" s="309"/>
      <c r="AC1057" s="309"/>
      <c r="AD1057" s="309"/>
    </row>
    <row r="1058" spans="18:30" s="311" customFormat="1" ht="12">
      <c r="R1058" s="309"/>
      <c r="S1058" s="309"/>
      <c r="T1058" s="309"/>
      <c r="U1058" s="309"/>
      <c r="V1058" s="309"/>
      <c r="W1058" s="309"/>
      <c r="X1058" s="309"/>
      <c r="Y1058" s="309"/>
      <c r="Z1058" s="309"/>
      <c r="AA1058" s="309"/>
      <c r="AB1058" s="309"/>
      <c r="AC1058" s="309"/>
      <c r="AD1058" s="309"/>
    </row>
    <row r="1059" spans="18:30" s="311" customFormat="1" ht="12">
      <c r="R1059" s="309"/>
      <c r="S1059" s="309"/>
      <c r="T1059" s="309"/>
      <c r="U1059" s="309"/>
      <c r="V1059" s="309"/>
      <c r="W1059" s="309"/>
      <c r="X1059" s="309"/>
      <c r="Y1059" s="309"/>
      <c r="Z1059" s="309"/>
      <c r="AA1059" s="309"/>
      <c r="AB1059" s="309"/>
      <c r="AC1059" s="309"/>
      <c r="AD1059" s="309"/>
    </row>
    <row r="1060" spans="18:30" s="311" customFormat="1" ht="12">
      <c r="R1060" s="309"/>
      <c r="S1060" s="309"/>
      <c r="T1060" s="309"/>
      <c r="U1060" s="309"/>
      <c r="V1060" s="309"/>
      <c r="W1060" s="309"/>
      <c r="X1060" s="309"/>
      <c r="Y1060" s="309"/>
      <c r="Z1060" s="309"/>
      <c r="AA1060" s="309"/>
      <c r="AB1060" s="309"/>
      <c r="AC1060" s="309"/>
      <c r="AD1060" s="309"/>
    </row>
    <row r="1061" spans="18:30" s="311" customFormat="1" ht="12">
      <c r="R1061" s="309"/>
      <c r="S1061" s="309"/>
      <c r="T1061" s="309"/>
      <c r="U1061" s="309"/>
      <c r="V1061" s="309"/>
      <c r="W1061" s="309"/>
      <c r="X1061" s="309"/>
      <c r="Y1061" s="309"/>
      <c r="Z1061" s="309"/>
      <c r="AA1061" s="309"/>
      <c r="AB1061" s="309"/>
      <c r="AC1061" s="309"/>
      <c r="AD1061" s="309"/>
    </row>
    <row r="1062" spans="18:30" s="311" customFormat="1" ht="12">
      <c r="R1062" s="309"/>
      <c r="S1062" s="309"/>
      <c r="T1062" s="309"/>
      <c r="U1062" s="309"/>
      <c r="V1062" s="309"/>
      <c r="W1062" s="309"/>
      <c r="X1062" s="309"/>
      <c r="Y1062" s="309"/>
      <c r="Z1062" s="309"/>
      <c r="AA1062" s="309"/>
      <c r="AB1062" s="309"/>
      <c r="AC1062" s="309"/>
      <c r="AD1062" s="309"/>
    </row>
    <row r="1063" spans="18:30" s="311" customFormat="1" ht="12">
      <c r="R1063" s="309"/>
      <c r="S1063" s="309"/>
      <c r="T1063" s="309"/>
      <c r="U1063" s="309"/>
      <c r="V1063" s="309"/>
      <c r="W1063" s="309"/>
      <c r="X1063" s="309"/>
      <c r="Y1063" s="309"/>
      <c r="Z1063" s="309"/>
      <c r="AA1063" s="309"/>
      <c r="AB1063" s="309"/>
      <c r="AC1063" s="309"/>
      <c r="AD1063" s="309"/>
    </row>
    <row r="1064" spans="18:30" s="311" customFormat="1" ht="12">
      <c r="R1064" s="309"/>
      <c r="S1064" s="309"/>
      <c r="T1064" s="309"/>
      <c r="U1064" s="309"/>
      <c r="V1064" s="309"/>
      <c r="W1064" s="309"/>
      <c r="X1064" s="309"/>
      <c r="Y1064" s="309"/>
      <c r="Z1064" s="309"/>
      <c r="AA1064" s="309"/>
      <c r="AB1064" s="309"/>
      <c r="AC1064" s="309"/>
      <c r="AD1064" s="309"/>
    </row>
    <row r="1065" spans="18:30" s="311" customFormat="1" ht="12">
      <c r="R1065" s="309"/>
      <c r="S1065" s="309"/>
      <c r="T1065" s="309"/>
      <c r="U1065" s="309"/>
      <c r="V1065" s="309"/>
      <c r="W1065" s="309"/>
      <c r="X1065" s="309"/>
      <c r="Y1065" s="309"/>
      <c r="Z1065" s="309"/>
      <c r="AA1065" s="309"/>
      <c r="AB1065" s="309"/>
      <c r="AC1065" s="309"/>
      <c r="AD1065" s="309"/>
    </row>
    <row r="1066" spans="18:30" s="311" customFormat="1" ht="12">
      <c r="R1066" s="309"/>
      <c r="S1066" s="309"/>
      <c r="T1066" s="309"/>
      <c r="U1066" s="309"/>
      <c r="V1066" s="309"/>
      <c r="W1066" s="309"/>
      <c r="X1066" s="309"/>
      <c r="Y1066" s="309"/>
      <c r="Z1066" s="309"/>
      <c r="AA1066" s="309"/>
      <c r="AB1066" s="309"/>
      <c r="AC1066" s="309"/>
      <c r="AD1066" s="309"/>
    </row>
    <row r="1067" spans="18:30" s="311" customFormat="1" ht="12">
      <c r="R1067" s="309"/>
      <c r="S1067" s="309"/>
      <c r="T1067" s="309"/>
      <c r="U1067" s="309"/>
      <c r="V1067" s="309"/>
      <c r="W1067" s="309"/>
      <c r="X1067" s="309"/>
      <c r="Y1067" s="309"/>
      <c r="Z1067" s="309"/>
      <c r="AA1067" s="309"/>
      <c r="AB1067" s="309"/>
      <c r="AC1067" s="309"/>
      <c r="AD1067" s="309"/>
    </row>
    <row r="1068" spans="18:30" s="311" customFormat="1" ht="12">
      <c r="R1068" s="309"/>
      <c r="S1068" s="309"/>
      <c r="T1068" s="309"/>
      <c r="U1068" s="309"/>
      <c r="V1068" s="309"/>
      <c r="W1068" s="309"/>
      <c r="X1068" s="309"/>
      <c r="Y1068" s="309"/>
      <c r="Z1068" s="309"/>
      <c r="AA1068" s="309"/>
      <c r="AB1068" s="309"/>
      <c r="AC1068" s="309"/>
      <c r="AD1068" s="309"/>
    </row>
    <row r="1069" spans="18:30" s="311" customFormat="1" ht="12">
      <c r="R1069" s="309"/>
      <c r="S1069" s="309"/>
      <c r="T1069" s="309"/>
      <c r="U1069" s="309"/>
      <c r="V1069" s="309"/>
      <c r="W1069" s="309"/>
      <c r="X1069" s="309"/>
      <c r="Y1069" s="309"/>
      <c r="Z1069" s="309"/>
      <c r="AA1069" s="309"/>
      <c r="AB1069" s="309"/>
      <c r="AC1069" s="309"/>
      <c r="AD1069" s="309"/>
    </row>
    <row r="1070" spans="18:30" s="311" customFormat="1" ht="12">
      <c r="R1070" s="309"/>
      <c r="S1070" s="309"/>
      <c r="T1070" s="309"/>
      <c r="U1070" s="309"/>
      <c r="V1070" s="309"/>
      <c r="W1070" s="309"/>
      <c r="X1070" s="309"/>
      <c r="Y1070" s="309"/>
      <c r="Z1070" s="309"/>
      <c r="AA1070" s="309"/>
      <c r="AB1070" s="309"/>
      <c r="AC1070" s="309"/>
      <c r="AD1070" s="309"/>
    </row>
    <row r="1071" spans="18:30" s="311" customFormat="1" ht="12">
      <c r="R1071" s="309"/>
      <c r="S1071" s="309"/>
      <c r="T1071" s="309"/>
      <c r="U1071" s="309"/>
      <c r="V1071" s="309"/>
      <c r="W1071" s="309"/>
      <c r="X1071" s="309"/>
      <c r="Y1071" s="309"/>
      <c r="Z1071" s="309"/>
      <c r="AA1071" s="309"/>
      <c r="AB1071" s="309"/>
      <c r="AC1071" s="309"/>
      <c r="AD1071" s="309"/>
    </row>
    <row r="1072" spans="18:30" s="311" customFormat="1" ht="12">
      <c r="R1072" s="309"/>
      <c r="S1072" s="309"/>
      <c r="T1072" s="309"/>
      <c r="U1072" s="309"/>
      <c r="V1072" s="309"/>
      <c r="W1072" s="309"/>
      <c r="X1072" s="309"/>
      <c r="Y1072" s="309"/>
      <c r="Z1072" s="309"/>
      <c r="AA1072" s="309"/>
      <c r="AB1072" s="309"/>
      <c r="AC1072" s="309"/>
      <c r="AD1072" s="309"/>
    </row>
    <row r="1073" spans="18:30" s="311" customFormat="1" ht="12">
      <c r="R1073" s="309"/>
      <c r="S1073" s="309"/>
      <c r="T1073" s="309"/>
      <c r="U1073" s="309"/>
      <c r="V1073" s="309"/>
      <c r="W1073" s="309"/>
      <c r="X1073" s="309"/>
      <c r="Y1073" s="309"/>
      <c r="Z1073" s="309"/>
      <c r="AA1073" s="309"/>
      <c r="AB1073" s="309"/>
      <c r="AC1073" s="309"/>
      <c r="AD1073" s="309"/>
    </row>
    <row r="1074" spans="18:30" s="311" customFormat="1" ht="12">
      <c r="R1074" s="309"/>
      <c r="S1074" s="309"/>
      <c r="T1074" s="309"/>
      <c r="U1074" s="309"/>
      <c r="V1074" s="309"/>
      <c r="W1074" s="309"/>
      <c r="X1074" s="309"/>
      <c r="Y1074" s="309"/>
      <c r="Z1074" s="309"/>
      <c r="AA1074" s="309"/>
      <c r="AB1074" s="309"/>
      <c r="AC1074" s="309"/>
      <c r="AD1074" s="309"/>
    </row>
    <row r="1075" spans="18:30" s="311" customFormat="1" ht="12">
      <c r="R1075" s="309"/>
      <c r="S1075" s="309"/>
      <c r="T1075" s="309"/>
      <c r="U1075" s="309"/>
      <c r="V1075" s="309"/>
      <c r="W1075" s="309"/>
      <c r="X1075" s="309"/>
      <c r="Y1075" s="309"/>
      <c r="Z1075" s="309"/>
      <c r="AA1075" s="309"/>
      <c r="AB1075" s="309"/>
      <c r="AC1075" s="309"/>
      <c r="AD1075" s="309"/>
    </row>
    <row r="1076" spans="18:30" s="311" customFormat="1" ht="12">
      <c r="R1076" s="309"/>
      <c r="S1076" s="309"/>
      <c r="T1076" s="309"/>
      <c r="U1076" s="309"/>
      <c r="V1076" s="309"/>
      <c r="W1076" s="309"/>
      <c r="X1076" s="309"/>
      <c r="Y1076" s="309"/>
      <c r="Z1076" s="309"/>
      <c r="AA1076" s="309"/>
      <c r="AB1076" s="309"/>
      <c r="AC1076" s="309"/>
      <c r="AD1076" s="309"/>
    </row>
    <row r="1077" spans="18:30" s="311" customFormat="1" ht="12">
      <c r="R1077" s="309"/>
      <c r="S1077" s="309"/>
      <c r="T1077" s="309"/>
      <c r="U1077" s="309"/>
      <c r="V1077" s="309"/>
      <c r="W1077" s="309"/>
      <c r="X1077" s="309"/>
      <c r="Y1077" s="309"/>
      <c r="Z1077" s="309"/>
      <c r="AA1077" s="309"/>
      <c r="AB1077" s="309"/>
      <c r="AC1077" s="309"/>
      <c r="AD1077" s="309"/>
    </row>
    <row r="1078" spans="18:30" s="311" customFormat="1" ht="12">
      <c r="R1078" s="309"/>
      <c r="S1078" s="309"/>
      <c r="T1078" s="309"/>
      <c r="U1078" s="309"/>
      <c r="V1078" s="309"/>
      <c r="W1078" s="309"/>
      <c r="X1078" s="309"/>
      <c r="Y1078" s="309"/>
      <c r="Z1078" s="309"/>
      <c r="AA1078" s="309"/>
      <c r="AB1078" s="309"/>
      <c r="AC1078" s="309"/>
      <c r="AD1078" s="309"/>
    </row>
    <row r="1079" spans="18:30" s="311" customFormat="1" ht="12">
      <c r="R1079" s="309"/>
      <c r="S1079" s="309"/>
      <c r="T1079" s="309"/>
      <c r="U1079" s="309"/>
      <c r="V1079" s="309"/>
      <c r="W1079" s="309"/>
      <c r="X1079" s="309"/>
      <c r="Y1079" s="309"/>
      <c r="Z1079" s="309"/>
      <c r="AA1079" s="309"/>
      <c r="AB1079" s="309"/>
      <c r="AC1079" s="309"/>
      <c r="AD1079" s="309"/>
    </row>
    <row r="1080" spans="18:30" s="311" customFormat="1" ht="12">
      <c r="R1080" s="309"/>
      <c r="S1080" s="309"/>
      <c r="T1080" s="309"/>
      <c r="U1080" s="309"/>
      <c r="V1080" s="309"/>
      <c r="W1080" s="309"/>
      <c r="X1080" s="309"/>
      <c r="Y1080" s="309"/>
      <c r="Z1080" s="309"/>
      <c r="AA1080" s="309"/>
      <c r="AB1080" s="309"/>
      <c r="AC1080" s="309"/>
      <c r="AD1080" s="309"/>
    </row>
    <row r="1081" spans="18:30" s="311" customFormat="1" ht="12">
      <c r="R1081" s="309"/>
      <c r="S1081" s="309"/>
      <c r="T1081" s="309"/>
      <c r="U1081" s="309"/>
      <c r="V1081" s="309"/>
      <c r="W1081" s="309"/>
      <c r="X1081" s="309"/>
      <c r="Y1081" s="309"/>
      <c r="Z1081" s="309"/>
      <c r="AA1081" s="309"/>
      <c r="AB1081" s="309"/>
      <c r="AC1081" s="309"/>
      <c r="AD1081" s="309"/>
    </row>
    <row r="1082" spans="18:30" s="311" customFormat="1" ht="12">
      <c r="R1082" s="309"/>
      <c r="S1082" s="309"/>
      <c r="T1082" s="309"/>
      <c r="U1082" s="309"/>
      <c r="V1082" s="309"/>
      <c r="W1082" s="309"/>
      <c r="X1082" s="309"/>
      <c r="Y1082" s="309"/>
      <c r="Z1082" s="309"/>
      <c r="AA1082" s="309"/>
      <c r="AB1082" s="309"/>
      <c r="AC1082" s="309"/>
      <c r="AD1082" s="309"/>
    </row>
    <row r="1083" spans="18:30" s="311" customFormat="1" ht="12">
      <c r="R1083" s="309"/>
      <c r="S1083" s="309"/>
      <c r="T1083" s="309"/>
      <c r="U1083" s="309"/>
      <c r="V1083" s="309"/>
      <c r="W1083" s="309"/>
      <c r="X1083" s="309"/>
      <c r="Y1083" s="309"/>
      <c r="Z1083" s="309"/>
      <c r="AA1083" s="309"/>
      <c r="AB1083" s="309"/>
      <c r="AC1083" s="309"/>
      <c r="AD1083" s="309"/>
    </row>
    <row r="1084" spans="18:30" s="311" customFormat="1" ht="12">
      <c r="R1084" s="309"/>
      <c r="S1084" s="309"/>
      <c r="T1084" s="309"/>
      <c r="U1084" s="309"/>
      <c r="V1084" s="309"/>
      <c r="W1084" s="309"/>
      <c r="X1084" s="309"/>
      <c r="Y1084" s="309"/>
      <c r="Z1084" s="309"/>
      <c r="AA1084" s="309"/>
      <c r="AB1084" s="309"/>
      <c r="AC1084" s="309"/>
      <c r="AD1084" s="309"/>
    </row>
    <row r="1085" spans="18:30" s="311" customFormat="1" ht="12">
      <c r="R1085" s="309"/>
      <c r="S1085" s="309"/>
      <c r="T1085" s="309"/>
      <c r="U1085" s="309"/>
      <c r="V1085" s="309"/>
      <c r="W1085" s="309"/>
      <c r="X1085" s="309"/>
      <c r="Y1085" s="309"/>
      <c r="Z1085" s="309"/>
      <c r="AA1085" s="309"/>
      <c r="AB1085" s="309"/>
      <c r="AC1085" s="309"/>
      <c r="AD1085" s="309"/>
    </row>
    <row r="1086" spans="18:30" s="311" customFormat="1" ht="12">
      <c r="R1086" s="309"/>
      <c r="S1086" s="309"/>
      <c r="T1086" s="309"/>
      <c r="U1086" s="309"/>
      <c r="V1086" s="309"/>
      <c r="W1086" s="309"/>
      <c r="X1086" s="309"/>
      <c r="Y1086" s="309"/>
      <c r="Z1086" s="309"/>
      <c r="AA1086" s="309"/>
      <c r="AB1086" s="309"/>
      <c r="AC1086" s="309"/>
      <c r="AD1086" s="309"/>
    </row>
    <row r="1087" spans="18:30" s="311" customFormat="1" ht="12">
      <c r="R1087" s="309"/>
      <c r="S1087" s="309"/>
      <c r="T1087" s="309"/>
      <c r="U1087" s="309"/>
      <c r="V1087" s="309"/>
      <c r="W1087" s="309"/>
      <c r="X1087" s="309"/>
      <c r="Y1087" s="309"/>
      <c r="Z1087" s="309"/>
      <c r="AA1087" s="309"/>
      <c r="AB1087" s="309"/>
      <c r="AC1087" s="309"/>
      <c r="AD1087" s="309"/>
    </row>
    <row r="1088" spans="18:30" s="311" customFormat="1" ht="12">
      <c r="R1088" s="309"/>
      <c r="S1088" s="309"/>
      <c r="T1088" s="309"/>
      <c r="U1088" s="309"/>
      <c r="V1088" s="309"/>
      <c r="W1088" s="309"/>
      <c r="X1088" s="309"/>
      <c r="Y1088" s="309"/>
      <c r="Z1088" s="309"/>
      <c r="AA1088" s="309"/>
      <c r="AB1088" s="309"/>
      <c r="AC1088" s="309"/>
      <c r="AD1088" s="309"/>
    </row>
    <row r="1089" spans="18:30" s="311" customFormat="1" ht="12">
      <c r="R1089" s="309"/>
      <c r="S1089" s="309"/>
      <c r="T1089" s="309"/>
      <c r="U1089" s="309"/>
      <c r="V1089" s="309"/>
      <c r="W1089" s="309"/>
      <c r="X1089" s="309"/>
      <c r="Y1089" s="309"/>
      <c r="Z1089" s="309"/>
      <c r="AA1089" s="309"/>
      <c r="AB1089" s="309"/>
      <c r="AC1089" s="309"/>
      <c r="AD1089" s="309"/>
    </row>
    <row r="1090" spans="18:30" s="311" customFormat="1" ht="12">
      <c r="R1090" s="309"/>
      <c r="S1090" s="309"/>
      <c r="T1090" s="309"/>
      <c r="U1090" s="309"/>
      <c r="V1090" s="309"/>
      <c r="W1090" s="309"/>
      <c r="X1090" s="309"/>
      <c r="Y1090" s="309"/>
      <c r="Z1090" s="309"/>
      <c r="AA1090" s="309"/>
      <c r="AB1090" s="309"/>
      <c r="AC1090" s="309"/>
      <c r="AD1090" s="309"/>
    </row>
    <row r="1091" spans="18:30" s="311" customFormat="1" ht="12">
      <c r="R1091" s="309"/>
      <c r="S1091" s="309"/>
      <c r="T1091" s="309"/>
      <c r="U1091" s="309"/>
      <c r="V1091" s="309"/>
      <c r="W1091" s="309"/>
      <c r="X1091" s="309"/>
      <c r="Y1091" s="309"/>
      <c r="Z1091" s="309"/>
      <c r="AA1091" s="309"/>
      <c r="AB1091" s="309"/>
      <c r="AC1091" s="309"/>
      <c r="AD1091" s="309"/>
    </row>
    <row r="1092" spans="18:30" s="311" customFormat="1" ht="12">
      <c r="R1092" s="309"/>
      <c r="S1092" s="309"/>
      <c r="T1092" s="309"/>
      <c r="U1092" s="309"/>
      <c r="V1092" s="309"/>
      <c r="W1092" s="309"/>
      <c r="X1092" s="309"/>
      <c r="Y1092" s="309"/>
      <c r="Z1092" s="309"/>
      <c r="AA1092" s="309"/>
      <c r="AB1092" s="309"/>
      <c r="AC1092" s="309"/>
      <c r="AD1092" s="309"/>
    </row>
    <row r="1093" spans="18:30" s="311" customFormat="1" ht="12">
      <c r="R1093" s="309"/>
      <c r="S1093" s="309"/>
      <c r="T1093" s="309"/>
      <c r="U1093" s="309"/>
      <c r="V1093" s="309"/>
      <c r="W1093" s="309"/>
      <c r="X1093" s="309"/>
      <c r="Y1093" s="309"/>
      <c r="Z1093" s="309"/>
      <c r="AA1093" s="309"/>
      <c r="AB1093" s="309"/>
      <c r="AC1093" s="309"/>
      <c r="AD1093" s="309"/>
    </row>
    <row r="1094" spans="18:30" s="311" customFormat="1" ht="12">
      <c r="R1094" s="309"/>
      <c r="S1094" s="309"/>
      <c r="T1094" s="309"/>
      <c r="U1094" s="309"/>
      <c r="V1094" s="309"/>
      <c r="W1094" s="309"/>
      <c r="X1094" s="309"/>
      <c r="Y1094" s="309"/>
      <c r="Z1094" s="309"/>
      <c r="AA1094" s="309"/>
      <c r="AB1094" s="309"/>
      <c r="AC1094" s="309"/>
      <c r="AD1094" s="309"/>
    </row>
    <row r="1095" spans="18:30" s="311" customFormat="1" ht="12">
      <c r="R1095" s="309"/>
      <c r="S1095" s="309"/>
      <c r="T1095" s="309"/>
      <c r="U1095" s="309"/>
      <c r="V1095" s="309"/>
      <c r="W1095" s="309"/>
      <c r="X1095" s="309"/>
      <c r="Y1095" s="309"/>
      <c r="Z1095" s="309"/>
      <c r="AA1095" s="309"/>
      <c r="AB1095" s="309"/>
      <c r="AC1095" s="309"/>
      <c r="AD1095" s="309"/>
    </row>
    <row r="1096" spans="18:30" s="311" customFormat="1" ht="12">
      <c r="R1096" s="309"/>
      <c r="S1096" s="309"/>
      <c r="T1096" s="309"/>
      <c r="U1096" s="309"/>
      <c r="V1096" s="309"/>
      <c r="W1096" s="309"/>
      <c r="X1096" s="309"/>
      <c r="Y1096" s="309"/>
      <c r="Z1096" s="309"/>
      <c r="AA1096" s="309"/>
      <c r="AB1096" s="309"/>
      <c r="AC1096" s="309"/>
      <c r="AD1096" s="309"/>
    </row>
    <row r="1097" spans="18:30" s="311" customFormat="1" ht="12">
      <c r="R1097" s="309"/>
      <c r="S1097" s="309"/>
      <c r="T1097" s="309"/>
      <c r="U1097" s="309"/>
      <c r="V1097" s="309"/>
      <c r="W1097" s="309"/>
      <c r="X1097" s="309"/>
      <c r="Y1097" s="309"/>
      <c r="Z1097" s="309"/>
      <c r="AA1097" s="309"/>
      <c r="AB1097" s="309"/>
      <c r="AC1097" s="309"/>
      <c r="AD1097" s="309"/>
    </row>
    <row r="1098" spans="18:30" s="311" customFormat="1" ht="12">
      <c r="R1098" s="309"/>
      <c r="S1098" s="309"/>
      <c r="T1098" s="309"/>
      <c r="U1098" s="309"/>
      <c r="V1098" s="309"/>
      <c r="W1098" s="309"/>
      <c r="X1098" s="309"/>
      <c r="Y1098" s="309"/>
      <c r="Z1098" s="309"/>
      <c r="AA1098" s="309"/>
      <c r="AB1098" s="309"/>
      <c r="AC1098" s="309"/>
      <c r="AD1098" s="309"/>
    </row>
    <row r="1099" spans="18:30" s="311" customFormat="1" ht="12">
      <c r="R1099" s="309"/>
      <c r="S1099" s="309"/>
      <c r="T1099" s="309"/>
      <c r="U1099" s="309"/>
      <c r="V1099" s="309"/>
      <c r="W1099" s="309"/>
      <c r="X1099" s="309"/>
      <c r="Y1099" s="309"/>
      <c r="Z1099" s="309"/>
      <c r="AA1099" s="309"/>
      <c r="AB1099" s="309"/>
      <c r="AC1099" s="309"/>
      <c r="AD1099" s="309"/>
    </row>
    <row r="1100" spans="18:30" s="311" customFormat="1" ht="12">
      <c r="R1100" s="309"/>
      <c r="S1100" s="309"/>
      <c r="T1100" s="309"/>
      <c r="U1100" s="309"/>
      <c r="V1100" s="309"/>
      <c r="W1100" s="309"/>
      <c r="X1100" s="309"/>
      <c r="Y1100" s="309"/>
      <c r="Z1100" s="309"/>
      <c r="AA1100" s="309"/>
      <c r="AB1100" s="309"/>
      <c r="AC1100" s="309"/>
      <c r="AD1100" s="309"/>
    </row>
    <row r="1101" spans="18:30" s="311" customFormat="1" ht="12">
      <c r="R1101" s="309"/>
      <c r="S1101" s="309"/>
      <c r="T1101" s="309"/>
      <c r="U1101" s="309"/>
      <c r="V1101" s="309"/>
      <c r="W1101" s="309"/>
      <c r="X1101" s="309"/>
      <c r="Y1101" s="309"/>
      <c r="Z1101" s="309"/>
      <c r="AA1101" s="309"/>
      <c r="AB1101" s="309"/>
      <c r="AC1101" s="309"/>
      <c r="AD1101" s="309"/>
    </row>
    <row r="1102" spans="18:30" s="311" customFormat="1" ht="12">
      <c r="R1102" s="309"/>
      <c r="S1102" s="309"/>
      <c r="T1102" s="309"/>
      <c r="U1102" s="309"/>
      <c r="V1102" s="309"/>
      <c r="W1102" s="309"/>
      <c r="X1102" s="309"/>
      <c r="Y1102" s="309"/>
      <c r="Z1102" s="309"/>
      <c r="AA1102" s="309"/>
      <c r="AB1102" s="309"/>
      <c r="AC1102" s="309"/>
      <c r="AD1102" s="309"/>
    </row>
    <row r="1103" spans="18:30" s="311" customFormat="1" ht="12">
      <c r="R1103" s="309"/>
      <c r="S1103" s="309"/>
      <c r="T1103" s="309"/>
      <c r="U1103" s="309"/>
      <c r="V1103" s="309"/>
      <c r="W1103" s="309"/>
      <c r="X1103" s="309"/>
      <c r="Y1103" s="309"/>
      <c r="Z1103" s="309"/>
      <c r="AA1103" s="309"/>
      <c r="AB1103" s="309"/>
      <c r="AC1103" s="309"/>
      <c r="AD1103" s="309"/>
    </row>
    <row r="1104" spans="18:30" s="311" customFormat="1" ht="12">
      <c r="R1104" s="309"/>
      <c r="S1104" s="309"/>
      <c r="T1104" s="309"/>
      <c r="U1104" s="309"/>
      <c r="V1104" s="309"/>
      <c r="W1104" s="309"/>
      <c r="X1104" s="309"/>
      <c r="Y1104" s="309"/>
      <c r="Z1104" s="309"/>
      <c r="AA1104" s="309"/>
      <c r="AB1104" s="309"/>
      <c r="AC1104" s="309"/>
      <c r="AD1104" s="309"/>
    </row>
    <row r="1105" spans="18:30" s="311" customFormat="1" ht="12">
      <c r="R1105" s="309"/>
      <c r="S1105" s="309"/>
      <c r="T1105" s="309"/>
      <c r="U1105" s="309"/>
      <c r="V1105" s="309"/>
      <c r="W1105" s="309"/>
      <c r="X1105" s="309"/>
      <c r="Y1105" s="309"/>
      <c r="Z1105" s="309"/>
      <c r="AA1105" s="309"/>
      <c r="AB1105" s="309"/>
      <c r="AC1105" s="309"/>
      <c r="AD1105" s="309"/>
    </row>
    <row r="1106" spans="18:30" s="311" customFormat="1" ht="12">
      <c r="R1106" s="309"/>
      <c r="S1106" s="309"/>
      <c r="T1106" s="309"/>
      <c r="U1106" s="309"/>
      <c r="V1106" s="309"/>
      <c r="W1106" s="309"/>
      <c r="X1106" s="309"/>
      <c r="Y1106" s="309"/>
      <c r="Z1106" s="309"/>
      <c r="AA1106" s="309"/>
      <c r="AB1106" s="309"/>
      <c r="AC1106" s="309"/>
      <c r="AD1106" s="309"/>
    </row>
    <row r="1107" spans="18:30" s="311" customFormat="1" ht="12">
      <c r="R1107" s="309"/>
      <c r="S1107" s="309"/>
      <c r="T1107" s="309"/>
      <c r="U1107" s="309"/>
      <c r="V1107" s="309"/>
      <c r="W1107" s="309"/>
      <c r="X1107" s="309"/>
      <c r="Y1107" s="309"/>
      <c r="Z1107" s="309"/>
      <c r="AA1107" s="309"/>
      <c r="AB1107" s="309"/>
      <c r="AC1107" s="309"/>
      <c r="AD1107" s="309"/>
    </row>
    <row r="1108" spans="18:30" s="311" customFormat="1" ht="12">
      <c r="R1108" s="309"/>
      <c r="S1108" s="309"/>
      <c r="T1108" s="309"/>
      <c r="U1108" s="309"/>
      <c r="V1108" s="309"/>
      <c r="W1108" s="309"/>
      <c r="X1108" s="309"/>
      <c r="Y1108" s="309"/>
      <c r="Z1108" s="309"/>
      <c r="AA1108" s="309"/>
      <c r="AB1108" s="309"/>
      <c r="AC1108" s="309"/>
      <c r="AD1108" s="309"/>
    </row>
    <row r="1109" spans="18:30" s="311" customFormat="1" ht="12">
      <c r="R1109" s="309"/>
      <c r="S1109" s="309"/>
      <c r="T1109" s="309"/>
      <c r="U1109" s="309"/>
      <c r="V1109" s="309"/>
      <c r="W1109" s="309"/>
      <c r="X1109" s="309"/>
      <c r="Y1109" s="309"/>
      <c r="Z1109" s="309"/>
      <c r="AA1109" s="309"/>
      <c r="AB1109" s="309"/>
      <c r="AC1109" s="309"/>
      <c r="AD1109" s="309"/>
    </row>
    <row r="1110" spans="18:30" s="311" customFormat="1" ht="12">
      <c r="R1110" s="309"/>
      <c r="S1110" s="309"/>
      <c r="T1110" s="309"/>
      <c r="U1110" s="309"/>
      <c r="V1110" s="309"/>
      <c r="W1110" s="309"/>
      <c r="X1110" s="309"/>
      <c r="Y1110" s="309"/>
      <c r="Z1110" s="309"/>
      <c r="AA1110" s="309"/>
      <c r="AB1110" s="309"/>
      <c r="AC1110" s="309"/>
      <c r="AD1110" s="309"/>
    </row>
    <row r="1111" spans="18:30" s="311" customFormat="1" ht="12">
      <c r="R1111" s="309"/>
      <c r="S1111" s="309"/>
      <c r="T1111" s="309"/>
      <c r="U1111" s="309"/>
      <c r="V1111" s="309"/>
      <c r="W1111" s="309"/>
      <c r="X1111" s="309"/>
      <c r="Y1111" s="309"/>
      <c r="Z1111" s="309"/>
      <c r="AA1111" s="309"/>
      <c r="AB1111" s="309"/>
      <c r="AC1111" s="309"/>
      <c r="AD1111" s="309"/>
    </row>
    <row r="1112" spans="18:30" s="311" customFormat="1" ht="12">
      <c r="R1112" s="309"/>
      <c r="S1112" s="309"/>
      <c r="T1112" s="309"/>
      <c r="U1112" s="309"/>
      <c r="V1112" s="309"/>
      <c r="W1112" s="309"/>
      <c r="X1112" s="309"/>
      <c r="Y1112" s="309"/>
      <c r="Z1112" s="309"/>
      <c r="AA1112" s="309"/>
      <c r="AB1112" s="309"/>
      <c r="AC1112" s="309"/>
      <c r="AD1112" s="309"/>
    </row>
    <row r="1113" spans="18:30" s="311" customFormat="1" ht="12">
      <c r="R1113" s="309"/>
      <c r="S1113" s="309"/>
      <c r="T1113" s="309"/>
      <c r="U1113" s="309"/>
      <c r="V1113" s="309"/>
      <c r="W1113" s="309"/>
      <c r="X1113" s="309"/>
      <c r="Y1113" s="309"/>
      <c r="Z1113" s="309"/>
      <c r="AA1113" s="309"/>
      <c r="AB1113" s="309"/>
      <c r="AC1113" s="309"/>
      <c r="AD1113" s="309"/>
    </row>
    <row r="1114" spans="18:30" s="311" customFormat="1" ht="12">
      <c r="R1114" s="309"/>
      <c r="S1114" s="309"/>
      <c r="T1114" s="309"/>
      <c r="U1114" s="309"/>
      <c r="V1114" s="309"/>
      <c r="W1114" s="309"/>
      <c r="X1114" s="309"/>
      <c r="Y1114" s="309"/>
      <c r="Z1114" s="309"/>
      <c r="AA1114" s="309"/>
      <c r="AB1114" s="309"/>
      <c r="AC1114" s="309"/>
      <c r="AD1114" s="309"/>
    </row>
    <row r="1115" spans="18:30" s="311" customFormat="1" ht="12">
      <c r="R1115" s="309"/>
      <c r="S1115" s="309"/>
      <c r="T1115" s="309"/>
      <c r="U1115" s="309"/>
      <c r="V1115" s="309"/>
      <c r="W1115" s="309"/>
      <c r="X1115" s="309"/>
      <c r="Y1115" s="309"/>
      <c r="Z1115" s="309"/>
      <c r="AA1115" s="309"/>
      <c r="AB1115" s="309"/>
      <c r="AC1115" s="309"/>
      <c r="AD1115" s="309"/>
    </row>
    <row r="1116" spans="18:30" s="311" customFormat="1" ht="12">
      <c r="R1116" s="309"/>
      <c r="S1116" s="309"/>
      <c r="T1116" s="309"/>
      <c r="U1116" s="309"/>
      <c r="V1116" s="309"/>
      <c r="W1116" s="309"/>
      <c r="X1116" s="309"/>
      <c r="Y1116" s="309"/>
      <c r="Z1116" s="309"/>
      <c r="AA1116" s="309"/>
      <c r="AB1116" s="309"/>
      <c r="AC1116" s="309"/>
      <c r="AD1116" s="309"/>
    </row>
    <row r="1117" spans="18:30" s="311" customFormat="1" ht="12">
      <c r="R1117" s="309"/>
      <c r="S1117" s="309"/>
      <c r="T1117" s="309"/>
      <c r="U1117" s="309"/>
      <c r="V1117" s="309"/>
      <c r="W1117" s="309"/>
      <c r="X1117" s="309"/>
      <c r="Y1117" s="309"/>
      <c r="Z1117" s="309"/>
      <c r="AA1117" s="309"/>
      <c r="AB1117" s="309"/>
      <c r="AC1117" s="309"/>
      <c r="AD1117" s="309"/>
    </row>
    <row r="1118" spans="18:30" s="311" customFormat="1" ht="12">
      <c r="R1118" s="309"/>
      <c r="S1118" s="309"/>
      <c r="T1118" s="309"/>
      <c r="U1118" s="309"/>
      <c r="V1118" s="309"/>
      <c r="W1118" s="309"/>
      <c r="X1118" s="309"/>
      <c r="Y1118" s="309"/>
      <c r="Z1118" s="309"/>
      <c r="AA1118" s="309"/>
      <c r="AB1118" s="309"/>
      <c r="AC1118" s="309"/>
      <c r="AD1118" s="309"/>
    </row>
    <row r="1119" spans="18:30" s="311" customFormat="1" ht="12">
      <c r="R1119" s="309"/>
      <c r="S1119" s="309"/>
      <c r="T1119" s="309"/>
      <c r="U1119" s="309"/>
      <c r="V1119" s="309"/>
      <c r="W1119" s="309"/>
      <c r="X1119" s="309"/>
      <c r="Y1119" s="309"/>
      <c r="Z1119" s="309"/>
      <c r="AA1119" s="309"/>
      <c r="AB1119" s="309"/>
      <c r="AC1119" s="309"/>
      <c r="AD1119" s="309"/>
    </row>
    <row r="1120" spans="18:30" s="311" customFormat="1" ht="12">
      <c r="R1120" s="309"/>
      <c r="S1120" s="309"/>
      <c r="T1120" s="309"/>
      <c r="U1120" s="309"/>
      <c r="V1120" s="309"/>
      <c r="W1120" s="309"/>
      <c r="X1120" s="309"/>
      <c r="Y1120" s="309"/>
      <c r="Z1120" s="309"/>
      <c r="AA1120" s="309"/>
      <c r="AB1120" s="309"/>
      <c r="AC1120" s="309"/>
      <c r="AD1120" s="309"/>
    </row>
    <row r="1121" spans="18:30" s="311" customFormat="1" ht="12">
      <c r="R1121" s="309"/>
      <c r="S1121" s="309"/>
      <c r="T1121" s="309"/>
      <c r="U1121" s="309"/>
      <c r="V1121" s="309"/>
      <c r="W1121" s="309"/>
      <c r="X1121" s="309"/>
      <c r="Y1121" s="309"/>
      <c r="Z1121" s="309"/>
      <c r="AA1121" s="309"/>
      <c r="AB1121" s="309"/>
      <c r="AC1121" s="309"/>
      <c r="AD1121" s="309"/>
    </row>
    <row r="1122" spans="18:30" s="311" customFormat="1" ht="12">
      <c r="R1122" s="309"/>
      <c r="S1122" s="309"/>
      <c r="T1122" s="309"/>
      <c r="U1122" s="309"/>
      <c r="V1122" s="309"/>
      <c r="W1122" s="309"/>
      <c r="X1122" s="309"/>
      <c r="Y1122" s="309"/>
      <c r="Z1122" s="309"/>
      <c r="AA1122" s="309"/>
      <c r="AB1122" s="309"/>
      <c r="AC1122" s="309"/>
      <c r="AD1122" s="309"/>
    </row>
    <row r="1123" spans="18:30" s="311" customFormat="1" ht="12">
      <c r="R1123" s="309"/>
      <c r="S1123" s="309"/>
      <c r="T1123" s="309"/>
      <c r="U1123" s="309"/>
      <c r="V1123" s="309"/>
      <c r="W1123" s="309"/>
      <c r="X1123" s="309"/>
      <c r="Y1123" s="309"/>
      <c r="Z1123" s="309"/>
      <c r="AA1123" s="309"/>
      <c r="AB1123" s="309"/>
      <c r="AC1123" s="309"/>
      <c r="AD1123" s="309"/>
    </row>
    <row r="1124" spans="18:30" s="311" customFormat="1" ht="12">
      <c r="R1124" s="309"/>
      <c r="S1124" s="309"/>
      <c r="T1124" s="309"/>
      <c r="U1124" s="309"/>
      <c r="V1124" s="309"/>
      <c r="W1124" s="309"/>
      <c r="X1124" s="309"/>
      <c r="Y1124" s="309"/>
      <c r="Z1124" s="309"/>
      <c r="AA1124" s="309"/>
      <c r="AB1124" s="309"/>
      <c r="AC1124" s="309"/>
      <c r="AD1124" s="309"/>
    </row>
    <row r="1125" spans="18:30" s="311" customFormat="1" ht="12">
      <c r="R1125" s="309"/>
      <c r="S1125" s="309"/>
      <c r="T1125" s="309"/>
      <c r="U1125" s="309"/>
      <c r="V1125" s="309"/>
      <c r="W1125" s="309"/>
      <c r="X1125" s="309"/>
      <c r="Y1125" s="309"/>
      <c r="Z1125" s="309"/>
      <c r="AA1125" s="309"/>
      <c r="AB1125" s="309"/>
      <c r="AC1125" s="309"/>
      <c r="AD1125" s="309"/>
    </row>
    <row r="1126" spans="18:30" s="311" customFormat="1" ht="12">
      <c r="R1126" s="309"/>
      <c r="S1126" s="309"/>
      <c r="T1126" s="309"/>
      <c r="U1126" s="309"/>
      <c r="V1126" s="309"/>
      <c r="W1126" s="309"/>
      <c r="X1126" s="309"/>
      <c r="Y1126" s="309"/>
      <c r="Z1126" s="309"/>
      <c r="AA1126" s="309"/>
      <c r="AB1126" s="309"/>
      <c r="AC1126" s="309"/>
      <c r="AD1126" s="309"/>
    </row>
    <row r="1127" spans="18:30" s="311" customFormat="1" ht="12">
      <c r="R1127" s="309"/>
      <c r="S1127" s="309"/>
      <c r="T1127" s="309"/>
      <c r="U1127" s="309"/>
      <c r="V1127" s="309"/>
      <c r="W1127" s="309"/>
      <c r="X1127" s="309"/>
      <c r="Y1127" s="309"/>
      <c r="Z1127" s="309"/>
      <c r="AA1127" s="309"/>
      <c r="AB1127" s="309"/>
      <c r="AC1127" s="309"/>
      <c r="AD1127" s="309"/>
    </row>
    <row r="1128" spans="18:30" s="311" customFormat="1" ht="12">
      <c r="R1128" s="309"/>
      <c r="S1128" s="309"/>
      <c r="T1128" s="309"/>
      <c r="U1128" s="309"/>
      <c r="V1128" s="309"/>
      <c r="W1128" s="309"/>
      <c r="X1128" s="309"/>
      <c r="Y1128" s="309"/>
      <c r="Z1128" s="309"/>
      <c r="AA1128" s="309"/>
      <c r="AB1128" s="309"/>
      <c r="AC1128" s="309"/>
      <c r="AD1128" s="309"/>
    </row>
    <row r="1129" spans="18:30" s="311" customFormat="1" ht="12">
      <c r="R1129" s="309"/>
      <c r="S1129" s="309"/>
      <c r="T1129" s="309"/>
      <c r="U1129" s="309"/>
      <c r="V1129" s="309"/>
      <c r="W1129" s="309"/>
      <c r="X1129" s="309"/>
      <c r="Y1129" s="309"/>
      <c r="Z1129" s="309"/>
      <c r="AA1129" s="309"/>
      <c r="AB1129" s="309"/>
      <c r="AC1129" s="309"/>
      <c r="AD1129" s="309"/>
    </row>
    <row r="1130" spans="18:30" s="311" customFormat="1" ht="12">
      <c r="R1130" s="309"/>
      <c r="S1130" s="309"/>
      <c r="T1130" s="309"/>
      <c r="U1130" s="309"/>
      <c r="V1130" s="309"/>
      <c r="W1130" s="309"/>
      <c r="X1130" s="309"/>
      <c r="Y1130" s="309"/>
      <c r="Z1130" s="309"/>
      <c r="AA1130" s="309"/>
      <c r="AB1130" s="309"/>
      <c r="AC1130" s="309"/>
      <c r="AD1130" s="309"/>
    </row>
    <row r="1131" spans="18:30" s="311" customFormat="1" ht="12">
      <c r="R1131" s="309"/>
      <c r="S1131" s="309"/>
      <c r="T1131" s="309"/>
      <c r="U1131" s="309"/>
      <c r="V1131" s="309"/>
      <c r="W1131" s="309"/>
      <c r="X1131" s="309"/>
      <c r="Y1131" s="309"/>
      <c r="Z1131" s="309"/>
      <c r="AA1131" s="309"/>
      <c r="AB1131" s="309"/>
      <c r="AC1131" s="309"/>
      <c r="AD1131" s="309"/>
    </row>
    <row r="1132" spans="18:30" s="311" customFormat="1" ht="12">
      <c r="R1132" s="309"/>
      <c r="S1132" s="309"/>
      <c r="T1132" s="309"/>
      <c r="U1132" s="309"/>
      <c r="V1132" s="309"/>
      <c r="W1132" s="309"/>
      <c r="X1132" s="309"/>
      <c r="Y1132" s="309"/>
      <c r="Z1132" s="309"/>
      <c r="AA1132" s="309"/>
      <c r="AB1132" s="309"/>
      <c r="AC1132" s="309"/>
      <c r="AD1132" s="309"/>
    </row>
    <row r="1133" spans="18:30" s="311" customFormat="1" ht="12">
      <c r="R1133" s="309"/>
      <c r="S1133" s="309"/>
      <c r="T1133" s="309"/>
      <c r="U1133" s="309"/>
      <c r="V1133" s="309"/>
      <c r="W1133" s="309"/>
      <c r="X1133" s="309"/>
      <c r="Y1133" s="309"/>
      <c r="Z1133" s="309"/>
      <c r="AA1133" s="309"/>
      <c r="AB1133" s="309"/>
      <c r="AC1133" s="309"/>
      <c r="AD1133" s="309"/>
    </row>
    <row r="1134" spans="18:30" s="311" customFormat="1" ht="12">
      <c r="R1134" s="309"/>
      <c r="S1134" s="309"/>
      <c r="T1134" s="309"/>
      <c r="U1134" s="309"/>
      <c r="V1134" s="309"/>
      <c r="W1134" s="309"/>
      <c r="X1134" s="309"/>
      <c r="Y1134" s="309"/>
      <c r="Z1134" s="309"/>
      <c r="AA1134" s="309"/>
      <c r="AB1134" s="309"/>
      <c r="AC1134" s="309"/>
      <c r="AD1134" s="309"/>
    </row>
    <row r="1135" spans="18:30" s="311" customFormat="1" ht="12">
      <c r="R1135" s="309"/>
      <c r="S1135" s="309"/>
      <c r="T1135" s="309"/>
      <c r="U1135" s="309"/>
      <c r="V1135" s="309"/>
      <c r="W1135" s="309"/>
      <c r="X1135" s="309"/>
      <c r="Y1135" s="309"/>
      <c r="Z1135" s="309"/>
      <c r="AA1135" s="309"/>
      <c r="AB1135" s="309"/>
      <c r="AC1135" s="309"/>
      <c r="AD1135" s="309"/>
    </row>
    <row r="1136" spans="18:30" s="311" customFormat="1" ht="12">
      <c r="R1136" s="309"/>
      <c r="S1136" s="309"/>
      <c r="T1136" s="309"/>
      <c r="U1136" s="309"/>
      <c r="V1136" s="309"/>
      <c r="W1136" s="309"/>
      <c r="X1136" s="309"/>
      <c r="Y1136" s="309"/>
      <c r="Z1136" s="309"/>
      <c r="AA1136" s="309"/>
      <c r="AB1136" s="309"/>
      <c r="AC1136" s="309"/>
      <c r="AD1136" s="309"/>
    </row>
    <row r="1137" spans="18:30" s="311" customFormat="1" ht="12">
      <c r="R1137" s="309"/>
      <c r="S1137" s="309"/>
      <c r="T1137" s="309"/>
      <c r="U1137" s="309"/>
      <c r="V1137" s="309"/>
      <c r="W1137" s="309"/>
      <c r="X1137" s="309"/>
      <c r="Y1137" s="309"/>
      <c r="Z1137" s="309"/>
      <c r="AA1137" s="309"/>
      <c r="AB1137" s="309"/>
      <c r="AC1137" s="309"/>
      <c r="AD1137" s="309"/>
    </row>
    <row r="1138" spans="18:30" s="311" customFormat="1" ht="12">
      <c r="R1138" s="309"/>
      <c r="S1138" s="309"/>
      <c r="T1138" s="309"/>
      <c r="U1138" s="309"/>
      <c r="V1138" s="309"/>
      <c r="W1138" s="309"/>
      <c r="X1138" s="309"/>
      <c r="Y1138" s="309"/>
      <c r="Z1138" s="309"/>
      <c r="AA1138" s="309"/>
      <c r="AB1138" s="309"/>
      <c r="AC1138" s="309"/>
      <c r="AD1138" s="309"/>
    </row>
    <row r="1139" spans="18:30" s="311" customFormat="1" ht="12">
      <c r="R1139" s="309"/>
      <c r="S1139" s="309"/>
      <c r="T1139" s="309"/>
      <c r="U1139" s="309"/>
      <c r="V1139" s="309"/>
      <c r="W1139" s="309"/>
      <c r="X1139" s="309"/>
      <c r="Y1139" s="309"/>
      <c r="Z1139" s="309"/>
      <c r="AA1139" s="309"/>
      <c r="AB1139" s="309"/>
      <c r="AC1139" s="309"/>
      <c r="AD1139" s="309"/>
    </row>
    <row r="1140" spans="18:30" s="311" customFormat="1" ht="12">
      <c r="R1140" s="309"/>
      <c r="S1140" s="309"/>
      <c r="T1140" s="309"/>
      <c r="U1140" s="309"/>
      <c r="V1140" s="309"/>
      <c r="W1140" s="309"/>
      <c r="X1140" s="309"/>
      <c r="Y1140" s="309"/>
      <c r="Z1140" s="309"/>
      <c r="AA1140" s="309"/>
      <c r="AB1140" s="309"/>
      <c r="AC1140" s="309"/>
      <c r="AD1140" s="309"/>
    </row>
    <row r="1141" spans="18:30" s="311" customFormat="1" ht="12">
      <c r="R1141" s="309"/>
      <c r="S1141" s="309"/>
      <c r="T1141" s="309"/>
      <c r="U1141" s="309"/>
      <c r="V1141" s="309"/>
      <c r="W1141" s="309"/>
      <c r="X1141" s="309"/>
      <c r="Y1141" s="309"/>
      <c r="Z1141" s="309"/>
      <c r="AA1141" s="309"/>
      <c r="AB1141" s="309"/>
      <c r="AC1141" s="309"/>
      <c r="AD1141" s="309"/>
    </row>
    <row r="1142" spans="18:30" s="311" customFormat="1" ht="12">
      <c r="R1142" s="309"/>
      <c r="S1142" s="309"/>
      <c r="T1142" s="309"/>
      <c r="U1142" s="309"/>
      <c r="V1142" s="309"/>
      <c r="W1142" s="309"/>
      <c r="X1142" s="309"/>
      <c r="Y1142" s="309"/>
      <c r="Z1142" s="309"/>
      <c r="AA1142" s="309"/>
      <c r="AB1142" s="309"/>
      <c r="AC1142" s="309"/>
      <c r="AD1142" s="309"/>
    </row>
    <row r="1143" spans="18:30" s="311" customFormat="1" ht="12">
      <c r="R1143" s="309"/>
      <c r="S1143" s="309"/>
      <c r="T1143" s="309"/>
      <c r="U1143" s="309"/>
      <c r="V1143" s="309"/>
      <c r="W1143" s="309"/>
      <c r="X1143" s="309"/>
      <c r="Y1143" s="309"/>
      <c r="Z1143" s="309"/>
      <c r="AA1143" s="309"/>
      <c r="AB1143" s="309"/>
      <c r="AC1143" s="309"/>
      <c r="AD1143" s="309"/>
    </row>
    <row r="1144" spans="18:30" s="311" customFormat="1" ht="12">
      <c r="R1144" s="309"/>
      <c r="S1144" s="309"/>
      <c r="T1144" s="309"/>
      <c r="U1144" s="309"/>
      <c r="V1144" s="309"/>
      <c r="W1144" s="309"/>
      <c r="X1144" s="309"/>
      <c r="Y1144" s="309"/>
      <c r="Z1144" s="309"/>
      <c r="AA1144" s="309"/>
      <c r="AB1144" s="309"/>
      <c r="AC1144" s="309"/>
      <c r="AD1144" s="309"/>
    </row>
    <row r="1145" spans="18:30" s="311" customFormat="1" ht="12">
      <c r="R1145" s="309"/>
      <c r="S1145" s="309"/>
      <c r="T1145" s="309"/>
      <c r="U1145" s="309"/>
      <c r="V1145" s="309"/>
      <c r="W1145" s="309"/>
      <c r="X1145" s="309"/>
      <c r="Y1145" s="309"/>
      <c r="Z1145" s="309"/>
      <c r="AA1145" s="309"/>
      <c r="AB1145" s="309"/>
      <c r="AC1145" s="309"/>
      <c r="AD1145" s="309"/>
    </row>
    <row r="1146" spans="18:30" s="311" customFormat="1" ht="12">
      <c r="R1146" s="309"/>
      <c r="S1146" s="309"/>
      <c r="T1146" s="309"/>
      <c r="U1146" s="309"/>
      <c r="V1146" s="309"/>
      <c r="W1146" s="309"/>
      <c r="X1146" s="309"/>
      <c r="Y1146" s="309"/>
      <c r="Z1146" s="309"/>
      <c r="AA1146" s="309"/>
      <c r="AB1146" s="309"/>
      <c r="AC1146" s="309"/>
      <c r="AD1146" s="309"/>
    </row>
    <row r="1147" spans="18:30" s="311" customFormat="1" ht="12">
      <c r="R1147" s="309"/>
      <c r="S1147" s="309"/>
      <c r="T1147" s="309"/>
      <c r="U1147" s="309"/>
      <c r="V1147" s="309"/>
      <c r="W1147" s="309"/>
      <c r="X1147" s="309"/>
      <c r="Y1147" s="309"/>
      <c r="Z1147" s="309"/>
      <c r="AA1147" s="309"/>
      <c r="AB1147" s="309"/>
      <c r="AC1147" s="309"/>
      <c r="AD1147" s="309"/>
    </row>
    <row r="1148" spans="18:30" s="311" customFormat="1" ht="12">
      <c r="R1148" s="309"/>
      <c r="S1148" s="309"/>
      <c r="T1148" s="309"/>
      <c r="U1148" s="309"/>
      <c r="V1148" s="309"/>
      <c r="W1148" s="309"/>
      <c r="X1148" s="309"/>
      <c r="Y1148" s="309"/>
      <c r="Z1148" s="309"/>
      <c r="AA1148" s="309"/>
      <c r="AB1148" s="309"/>
      <c r="AC1148" s="309"/>
      <c r="AD1148" s="309"/>
    </row>
    <row r="1149" spans="18:30" s="311" customFormat="1" ht="12">
      <c r="R1149" s="309"/>
      <c r="S1149" s="309"/>
      <c r="T1149" s="309"/>
      <c r="U1149" s="309"/>
      <c r="V1149" s="309"/>
      <c r="W1149" s="309"/>
      <c r="X1149" s="309"/>
      <c r="Y1149" s="309"/>
      <c r="Z1149" s="309"/>
      <c r="AA1149" s="309"/>
      <c r="AB1149" s="309"/>
      <c r="AC1149" s="309"/>
      <c r="AD1149" s="309"/>
    </row>
    <row r="1150" spans="18:30" s="311" customFormat="1" ht="12">
      <c r="R1150" s="309"/>
      <c r="S1150" s="309"/>
      <c r="T1150" s="309"/>
      <c r="U1150" s="309"/>
      <c r="V1150" s="309"/>
      <c r="W1150" s="309"/>
      <c r="X1150" s="309"/>
      <c r="Y1150" s="309"/>
      <c r="Z1150" s="309"/>
      <c r="AA1150" s="309"/>
      <c r="AB1150" s="309"/>
      <c r="AC1150" s="309"/>
      <c r="AD1150" s="309"/>
    </row>
    <row r="1151" spans="18:30" s="311" customFormat="1" ht="12">
      <c r="R1151" s="309"/>
      <c r="S1151" s="309"/>
      <c r="T1151" s="309"/>
      <c r="U1151" s="309"/>
      <c r="V1151" s="309"/>
      <c r="W1151" s="309"/>
      <c r="X1151" s="309"/>
      <c r="Y1151" s="309"/>
      <c r="Z1151" s="309"/>
      <c r="AA1151" s="309"/>
      <c r="AB1151" s="309"/>
      <c r="AC1151" s="309"/>
      <c r="AD1151" s="309"/>
    </row>
    <row r="1152" spans="18:30" s="311" customFormat="1" ht="12">
      <c r="R1152" s="309"/>
      <c r="S1152" s="309"/>
      <c r="T1152" s="309"/>
      <c r="U1152" s="309"/>
      <c r="V1152" s="309"/>
      <c r="W1152" s="309"/>
      <c r="X1152" s="309"/>
      <c r="Y1152" s="309"/>
      <c r="Z1152" s="309"/>
      <c r="AA1152" s="309"/>
      <c r="AB1152" s="309"/>
      <c r="AC1152" s="309"/>
      <c r="AD1152" s="309"/>
    </row>
    <row r="1153" spans="18:30" s="311" customFormat="1" ht="12">
      <c r="R1153" s="309"/>
      <c r="S1153" s="309"/>
      <c r="T1153" s="309"/>
      <c r="U1153" s="309"/>
      <c r="V1153" s="309"/>
      <c r="W1153" s="309"/>
      <c r="X1153" s="309"/>
      <c r="Y1153" s="309"/>
      <c r="Z1153" s="309"/>
      <c r="AA1153" s="309"/>
      <c r="AB1153" s="309"/>
      <c r="AC1153" s="309"/>
      <c r="AD1153" s="309"/>
    </row>
    <row r="1154" spans="18:30" s="311" customFormat="1" ht="12">
      <c r="R1154" s="309"/>
      <c r="S1154" s="309"/>
      <c r="T1154" s="309"/>
      <c r="U1154" s="309"/>
      <c r="V1154" s="309"/>
      <c r="W1154" s="309"/>
      <c r="X1154" s="309"/>
      <c r="Y1154" s="309"/>
      <c r="Z1154" s="309"/>
      <c r="AA1154" s="309"/>
      <c r="AB1154" s="309"/>
      <c r="AC1154" s="309"/>
      <c r="AD1154" s="309"/>
    </row>
    <row r="1155" spans="18:30" s="311" customFormat="1" ht="12">
      <c r="R1155" s="309"/>
      <c r="S1155" s="309"/>
      <c r="T1155" s="309"/>
      <c r="U1155" s="309"/>
      <c r="V1155" s="309"/>
      <c r="W1155" s="309"/>
      <c r="X1155" s="309"/>
      <c r="Y1155" s="309"/>
      <c r="Z1155" s="309"/>
      <c r="AA1155" s="309"/>
      <c r="AB1155" s="309"/>
      <c r="AC1155" s="309"/>
      <c r="AD1155" s="309"/>
    </row>
    <row r="1156" spans="18:30" s="311" customFormat="1" ht="12">
      <c r="R1156" s="309"/>
      <c r="S1156" s="309"/>
      <c r="T1156" s="309"/>
      <c r="U1156" s="309"/>
      <c r="V1156" s="309"/>
      <c r="W1156" s="309"/>
      <c r="X1156" s="309"/>
      <c r="Y1156" s="309"/>
      <c r="Z1156" s="309"/>
      <c r="AA1156" s="309"/>
      <c r="AB1156" s="309"/>
      <c r="AC1156" s="309"/>
      <c r="AD1156" s="309"/>
    </row>
    <row r="1157" spans="18:30" s="311" customFormat="1" ht="12">
      <c r="R1157" s="309"/>
      <c r="S1157" s="309"/>
      <c r="T1157" s="309"/>
      <c r="U1157" s="309"/>
      <c r="V1157" s="309"/>
      <c r="W1157" s="309"/>
      <c r="X1157" s="309"/>
      <c r="Y1157" s="309"/>
      <c r="Z1157" s="309"/>
      <c r="AA1157" s="309"/>
      <c r="AB1157" s="309"/>
      <c r="AC1157" s="309"/>
      <c r="AD1157" s="309"/>
    </row>
    <row r="1158" spans="18:30" s="311" customFormat="1" ht="12">
      <c r="R1158" s="309"/>
      <c r="S1158" s="309"/>
      <c r="T1158" s="309"/>
      <c r="U1158" s="309"/>
      <c r="V1158" s="309"/>
      <c r="W1158" s="309"/>
      <c r="X1158" s="309"/>
      <c r="Y1158" s="309"/>
      <c r="Z1158" s="309"/>
      <c r="AA1158" s="309"/>
      <c r="AB1158" s="309"/>
      <c r="AC1158" s="309"/>
      <c r="AD1158" s="309"/>
    </row>
    <row r="1159" spans="18:30" s="311" customFormat="1" ht="12">
      <c r="R1159" s="309"/>
      <c r="S1159" s="309"/>
      <c r="T1159" s="309"/>
      <c r="U1159" s="309"/>
      <c r="V1159" s="309"/>
      <c r="W1159" s="309"/>
      <c r="X1159" s="309"/>
      <c r="Y1159" s="309"/>
      <c r="Z1159" s="309"/>
      <c r="AA1159" s="309"/>
      <c r="AB1159" s="309"/>
      <c r="AC1159" s="309"/>
      <c r="AD1159" s="309"/>
    </row>
    <row r="1160" spans="18:30" s="311" customFormat="1" ht="12">
      <c r="R1160" s="309"/>
      <c r="S1160" s="309"/>
      <c r="T1160" s="309"/>
      <c r="U1160" s="309"/>
      <c r="V1160" s="309"/>
      <c r="W1160" s="309"/>
      <c r="X1160" s="309"/>
      <c r="Y1160" s="309"/>
      <c r="Z1160" s="309"/>
      <c r="AA1160" s="309"/>
      <c r="AB1160" s="309"/>
      <c r="AC1160" s="309"/>
      <c r="AD1160" s="309"/>
    </row>
    <row r="1161" spans="18:30" s="311" customFormat="1" ht="12">
      <c r="R1161" s="309"/>
      <c r="S1161" s="309"/>
      <c r="T1161" s="309"/>
      <c r="U1161" s="309"/>
      <c r="V1161" s="309"/>
      <c r="W1161" s="309"/>
      <c r="X1161" s="309"/>
      <c r="Y1161" s="309"/>
      <c r="Z1161" s="309"/>
      <c r="AA1161" s="309"/>
      <c r="AB1161" s="309"/>
      <c r="AC1161" s="309"/>
      <c r="AD1161" s="309"/>
    </row>
    <row r="1162" spans="18:30" s="311" customFormat="1" ht="12">
      <c r="R1162" s="309"/>
      <c r="S1162" s="309"/>
      <c r="T1162" s="309"/>
      <c r="U1162" s="309"/>
      <c r="V1162" s="309"/>
      <c r="W1162" s="309"/>
      <c r="X1162" s="309"/>
      <c r="Y1162" s="309"/>
      <c r="Z1162" s="309"/>
      <c r="AA1162" s="309"/>
      <c r="AB1162" s="309"/>
      <c r="AC1162" s="309"/>
      <c r="AD1162" s="309"/>
    </row>
    <row r="1163" spans="18:30" s="311" customFormat="1" ht="12">
      <c r="R1163" s="309"/>
      <c r="S1163" s="309"/>
      <c r="T1163" s="309"/>
      <c r="U1163" s="309"/>
      <c r="V1163" s="309"/>
      <c r="W1163" s="309"/>
      <c r="X1163" s="309"/>
      <c r="Y1163" s="309"/>
      <c r="Z1163" s="309"/>
      <c r="AA1163" s="309"/>
      <c r="AB1163" s="309"/>
      <c r="AC1163" s="309"/>
      <c r="AD1163" s="309"/>
    </row>
    <row r="1164" spans="18:30" s="311" customFormat="1" ht="12">
      <c r="R1164" s="309"/>
      <c r="S1164" s="309"/>
      <c r="T1164" s="309"/>
      <c r="U1164" s="309"/>
      <c r="V1164" s="309"/>
      <c r="W1164" s="309"/>
      <c r="X1164" s="309"/>
      <c r="Y1164" s="309"/>
      <c r="Z1164" s="309"/>
      <c r="AA1164" s="309"/>
      <c r="AB1164" s="309"/>
      <c r="AC1164" s="309"/>
      <c r="AD1164" s="309"/>
    </row>
    <row r="1165" spans="18:30" s="311" customFormat="1" ht="12">
      <c r="R1165" s="309"/>
      <c r="S1165" s="309"/>
      <c r="T1165" s="309"/>
      <c r="U1165" s="309"/>
      <c r="V1165" s="309"/>
      <c r="W1165" s="309"/>
      <c r="X1165" s="309"/>
      <c r="Y1165" s="309"/>
      <c r="Z1165" s="309"/>
      <c r="AA1165" s="309"/>
      <c r="AB1165" s="309"/>
      <c r="AC1165" s="309"/>
      <c r="AD1165" s="309"/>
    </row>
    <row r="1166" spans="18:30" s="311" customFormat="1" ht="12">
      <c r="R1166" s="309"/>
      <c r="S1166" s="309"/>
      <c r="T1166" s="309"/>
      <c r="U1166" s="309"/>
      <c r="V1166" s="309"/>
      <c r="W1166" s="309"/>
      <c r="X1166" s="309"/>
      <c r="Y1166" s="309"/>
      <c r="Z1166" s="309"/>
      <c r="AA1166" s="309"/>
      <c r="AB1166" s="309"/>
      <c r="AC1166" s="309"/>
      <c r="AD1166" s="309"/>
    </row>
    <row r="1167" spans="18:30" s="311" customFormat="1" ht="12">
      <c r="R1167" s="309"/>
      <c r="S1167" s="309"/>
      <c r="T1167" s="309"/>
      <c r="U1167" s="309"/>
      <c r="V1167" s="309"/>
      <c r="W1167" s="309"/>
      <c r="X1167" s="309"/>
      <c r="Y1167" s="309"/>
      <c r="Z1167" s="309"/>
      <c r="AA1167" s="309"/>
      <c r="AB1167" s="309"/>
      <c r="AC1167" s="309"/>
      <c r="AD1167" s="309"/>
    </row>
    <row r="1168" spans="18:30" s="311" customFormat="1" ht="12">
      <c r="R1168" s="309"/>
      <c r="S1168" s="309"/>
      <c r="T1168" s="309"/>
      <c r="U1168" s="309"/>
      <c r="V1168" s="309"/>
      <c r="W1168" s="309"/>
      <c r="X1168" s="309"/>
      <c r="Y1168" s="309"/>
      <c r="Z1168" s="309"/>
      <c r="AA1168" s="309"/>
      <c r="AB1168" s="309"/>
      <c r="AC1168" s="309"/>
      <c r="AD1168" s="309"/>
    </row>
    <row r="1169" spans="18:30" s="311" customFormat="1" ht="12">
      <c r="R1169" s="309"/>
      <c r="S1169" s="309"/>
      <c r="T1169" s="309"/>
      <c r="U1169" s="309"/>
      <c r="V1169" s="309"/>
      <c r="W1169" s="309"/>
      <c r="X1169" s="309"/>
      <c r="Y1169" s="309"/>
      <c r="Z1169" s="309"/>
      <c r="AA1169" s="309"/>
      <c r="AB1169" s="309"/>
      <c r="AC1169" s="309"/>
      <c r="AD1169" s="309"/>
    </row>
    <row r="1170" spans="18:30" s="311" customFormat="1" ht="12">
      <c r="R1170" s="309"/>
      <c r="S1170" s="309"/>
      <c r="T1170" s="309"/>
      <c r="U1170" s="309"/>
      <c r="V1170" s="309"/>
      <c r="W1170" s="309"/>
      <c r="X1170" s="309"/>
      <c r="Y1170" s="309"/>
      <c r="Z1170" s="309"/>
      <c r="AA1170" s="309"/>
      <c r="AB1170" s="309"/>
      <c r="AC1170" s="309"/>
      <c r="AD1170" s="309"/>
    </row>
    <row r="1171" spans="18:30" s="311" customFormat="1" ht="12">
      <c r="R1171" s="309"/>
      <c r="S1171" s="309"/>
      <c r="T1171" s="309"/>
      <c r="U1171" s="309"/>
      <c r="V1171" s="309"/>
      <c r="W1171" s="309"/>
      <c r="X1171" s="309"/>
      <c r="Y1171" s="309"/>
      <c r="Z1171" s="309"/>
      <c r="AA1171" s="309"/>
      <c r="AB1171" s="309"/>
      <c r="AC1171" s="309"/>
      <c r="AD1171" s="309"/>
    </row>
    <row r="1172" spans="18:30" s="311" customFormat="1" ht="12">
      <c r="R1172" s="309"/>
      <c r="S1172" s="309"/>
      <c r="T1172" s="309"/>
      <c r="U1172" s="309"/>
      <c r="V1172" s="309"/>
      <c r="W1172" s="309"/>
      <c r="X1172" s="309"/>
      <c r="Y1172" s="309"/>
      <c r="Z1172" s="309"/>
      <c r="AA1172" s="309"/>
      <c r="AB1172" s="309"/>
      <c r="AC1172" s="309"/>
      <c r="AD1172" s="309"/>
    </row>
    <row r="1173" spans="18:30" s="311" customFormat="1" ht="12">
      <c r="R1173" s="309"/>
      <c r="S1173" s="309"/>
      <c r="T1173" s="309"/>
      <c r="U1173" s="309"/>
      <c r="V1173" s="309"/>
      <c r="W1173" s="309"/>
      <c r="X1173" s="309"/>
      <c r="Y1173" s="309"/>
      <c r="Z1173" s="309"/>
      <c r="AA1173" s="309"/>
      <c r="AB1173" s="309"/>
      <c r="AC1173" s="309"/>
      <c r="AD1173" s="309"/>
    </row>
    <row r="1174" spans="18:30" s="311" customFormat="1" ht="12">
      <c r="R1174" s="309"/>
      <c r="S1174" s="309"/>
      <c r="T1174" s="309"/>
      <c r="U1174" s="309"/>
      <c r="V1174" s="309"/>
      <c r="W1174" s="309"/>
      <c r="X1174" s="309"/>
      <c r="Y1174" s="309"/>
      <c r="Z1174" s="309"/>
      <c r="AA1174" s="309"/>
      <c r="AB1174" s="309"/>
      <c r="AC1174" s="309"/>
      <c r="AD1174" s="309"/>
    </row>
    <row r="1175" spans="18:30" s="311" customFormat="1" ht="12">
      <c r="R1175" s="309"/>
      <c r="S1175" s="309"/>
      <c r="T1175" s="309"/>
      <c r="U1175" s="309"/>
      <c r="V1175" s="309"/>
      <c r="W1175" s="309"/>
      <c r="X1175" s="309"/>
      <c r="Y1175" s="309"/>
      <c r="Z1175" s="309"/>
      <c r="AA1175" s="309"/>
      <c r="AB1175" s="309"/>
      <c r="AC1175" s="309"/>
      <c r="AD1175" s="309"/>
    </row>
    <row r="1176" spans="18:30" s="311" customFormat="1" ht="12">
      <c r="R1176" s="309"/>
      <c r="S1176" s="309"/>
      <c r="T1176" s="309"/>
      <c r="U1176" s="309"/>
      <c r="V1176" s="309"/>
      <c r="W1176" s="309"/>
      <c r="X1176" s="309"/>
      <c r="Y1176" s="309"/>
      <c r="Z1176" s="309"/>
      <c r="AA1176" s="309"/>
      <c r="AB1176" s="309"/>
      <c r="AC1176" s="309"/>
      <c r="AD1176" s="309"/>
    </row>
    <row r="1177" spans="18:30" s="311" customFormat="1" ht="12">
      <c r="R1177" s="309"/>
      <c r="S1177" s="309"/>
      <c r="T1177" s="309"/>
      <c r="U1177" s="309"/>
      <c r="V1177" s="309"/>
      <c r="W1177" s="309"/>
      <c r="X1177" s="309"/>
      <c r="Y1177" s="309"/>
      <c r="Z1177" s="309"/>
      <c r="AA1177" s="309"/>
      <c r="AB1177" s="309"/>
      <c r="AC1177" s="309"/>
      <c r="AD1177" s="309"/>
    </row>
    <row r="1178" spans="18:30" s="311" customFormat="1" ht="12">
      <c r="R1178" s="309"/>
      <c r="S1178" s="309"/>
      <c r="T1178" s="309"/>
      <c r="U1178" s="309"/>
      <c r="V1178" s="309"/>
      <c r="W1178" s="309"/>
      <c r="X1178" s="309"/>
      <c r="Y1178" s="309"/>
      <c r="Z1178" s="309"/>
      <c r="AA1178" s="309"/>
      <c r="AB1178" s="309"/>
      <c r="AC1178" s="309"/>
      <c r="AD1178" s="309"/>
    </row>
    <row r="1179" spans="18:30" s="311" customFormat="1" ht="12">
      <c r="R1179" s="309"/>
      <c r="S1179" s="309"/>
      <c r="T1179" s="309"/>
      <c r="U1179" s="309"/>
      <c r="V1179" s="309"/>
      <c r="W1179" s="309"/>
      <c r="X1179" s="309"/>
      <c r="Y1179" s="309"/>
      <c r="Z1179" s="309"/>
      <c r="AA1179" s="309"/>
      <c r="AB1179" s="309"/>
      <c r="AC1179" s="309"/>
      <c r="AD1179" s="309"/>
    </row>
    <row r="1180" spans="18:30" s="311" customFormat="1" ht="12">
      <c r="R1180" s="309"/>
      <c r="S1180" s="309"/>
      <c r="T1180" s="309"/>
      <c r="U1180" s="309"/>
      <c r="V1180" s="309"/>
      <c r="W1180" s="309"/>
      <c r="X1180" s="309"/>
      <c r="Y1180" s="309"/>
      <c r="Z1180" s="309"/>
      <c r="AA1180" s="309"/>
      <c r="AB1180" s="309"/>
      <c r="AC1180" s="309"/>
      <c r="AD1180" s="309"/>
    </row>
    <row r="1181" spans="18:30" s="311" customFormat="1" ht="12">
      <c r="R1181" s="309"/>
      <c r="S1181" s="309"/>
      <c r="T1181" s="309"/>
      <c r="U1181" s="309"/>
      <c r="V1181" s="309"/>
      <c r="W1181" s="309"/>
      <c r="X1181" s="309"/>
      <c r="Y1181" s="309"/>
      <c r="Z1181" s="309"/>
      <c r="AA1181" s="309"/>
      <c r="AB1181" s="309"/>
      <c r="AC1181" s="309"/>
      <c r="AD1181" s="309"/>
    </row>
    <row r="1182" spans="18:30" s="311" customFormat="1" ht="12">
      <c r="R1182" s="309"/>
      <c r="S1182" s="309"/>
      <c r="T1182" s="309"/>
      <c r="U1182" s="309"/>
      <c r="V1182" s="309"/>
      <c r="W1182" s="309"/>
      <c r="X1182" s="309"/>
      <c r="Y1182" s="309"/>
      <c r="Z1182" s="309"/>
      <c r="AA1182" s="309"/>
      <c r="AB1182" s="309"/>
      <c r="AC1182" s="309"/>
      <c r="AD1182" s="309"/>
    </row>
    <row r="1183" spans="18:30" s="311" customFormat="1" ht="12">
      <c r="R1183" s="309"/>
      <c r="S1183" s="309"/>
      <c r="T1183" s="309"/>
      <c r="U1183" s="309"/>
      <c r="V1183" s="309"/>
      <c r="W1183" s="309"/>
      <c r="X1183" s="309"/>
      <c r="Y1183" s="309"/>
      <c r="Z1183" s="309"/>
      <c r="AA1183" s="309"/>
      <c r="AB1183" s="309"/>
      <c r="AC1183" s="309"/>
      <c r="AD1183" s="309"/>
    </row>
    <row r="1184" spans="18:30" s="311" customFormat="1" ht="12">
      <c r="R1184" s="309"/>
      <c r="S1184" s="309"/>
      <c r="T1184" s="309"/>
      <c r="U1184" s="309"/>
      <c r="V1184" s="309"/>
      <c r="W1184" s="309"/>
      <c r="X1184" s="309"/>
      <c r="Y1184" s="309"/>
      <c r="Z1184" s="309"/>
      <c r="AA1184" s="309"/>
      <c r="AB1184" s="309"/>
      <c r="AC1184" s="309"/>
      <c r="AD1184" s="309"/>
    </row>
    <row r="1185" spans="18:30" s="311" customFormat="1" ht="12">
      <c r="R1185" s="309"/>
      <c r="S1185" s="309"/>
      <c r="T1185" s="309"/>
      <c r="U1185" s="309"/>
      <c r="V1185" s="309"/>
      <c r="W1185" s="309"/>
      <c r="X1185" s="309"/>
      <c r="Y1185" s="309"/>
      <c r="Z1185" s="309"/>
      <c r="AA1185" s="309"/>
      <c r="AB1185" s="309"/>
      <c r="AC1185" s="309"/>
      <c r="AD1185" s="309"/>
    </row>
    <row r="1186" spans="18:30" s="311" customFormat="1" ht="12">
      <c r="R1186" s="309"/>
      <c r="S1186" s="309"/>
      <c r="T1186" s="309"/>
      <c r="U1186" s="309"/>
      <c r="V1186" s="309"/>
      <c r="W1186" s="309"/>
      <c r="X1186" s="309"/>
      <c r="Y1186" s="309"/>
      <c r="Z1186" s="309"/>
      <c r="AA1186" s="309"/>
      <c r="AB1186" s="309"/>
      <c r="AC1186" s="309"/>
      <c r="AD1186" s="309"/>
    </row>
    <row r="1187" spans="18:30" s="311" customFormat="1" ht="12">
      <c r="R1187" s="309"/>
      <c r="S1187" s="309"/>
      <c r="T1187" s="309"/>
      <c r="U1187" s="309"/>
      <c r="V1187" s="309"/>
      <c r="W1187" s="309"/>
      <c r="X1187" s="309"/>
      <c r="Y1187" s="309"/>
      <c r="Z1187" s="309"/>
      <c r="AA1187" s="309"/>
      <c r="AB1187" s="309"/>
      <c r="AC1187" s="309"/>
      <c r="AD1187" s="309"/>
    </row>
    <row r="1188" spans="18:30" s="311" customFormat="1" ht="12">
      <c r="R1188" s="309"/>
      <c r="S1188" s="309"/>
      <c r="T1188" s="309"/>
      <c r="U1188" s="309"/>
      <c r="V1188" s="309"/>
      <c r="W1188" s="309"/>
      <c r="X1188" s="309"/>
      <c r="Y1188" s="309"/>
      <c r="Z1188" s="309"/>
      <c r="AA1188" s="309"/>
      <c r="AB1188" s="309"/>
      <c r="AC1188" s="309"/>
      <c r="AD1188" s="309"/>
    </row>
    <row r="1189" spans="18:30" s="311" customFormat="1" ht="12">
      <c r="R1189" s="309"/>
      <c r="S1189" s="309"/>
      <c r="T1189" s="309"/>
      <c r="U1189" s="309"/>
      <c r="V1189" s="309"/>
      <c r="W1189" s="309"/>
      <c r="X1189" s="309"/>
      <c r="Y1189" s="309"/>
      <c r="Z1189" s="309"/>
      <c r="AA1189" s="309"/>
      <c r="AB1189" s="309"/>
      <c r="AC1189" s="309"/>
      <c r="AD1189" s="309"/>
    </row>
    <row r="1190" spans="18:30" s="311" customFormat="1" ht="12">
      <c r="R1190" s="309"/>
      <c r="S1190" s="309"/>
      <c r="T1190" s="309"/>
      <c r="U1190" s="309"/>
      <c r="V1190" s="309"/>
      <c r="W1190" s="309"/>
      <c r="X1190" s="309"/>
      <c r="Y1190" s="309"/>
      <c r="Z1190" s="309"/>
      <c r="AA1190" s="309"/>
      <c r="AB1190" s="309"/>
      <c r="AC1190" s="309"/>
      <c r="AD1190" s="309"/>
    </row>
    <row r="1191" spans="18:30" s="311" customFormat="1" ht="12">
      <c r="R1191" s="309"/>
      <c r="S1191" s="309"/>
      <c r="T1191" s="309"/>
      <c r="U1191" s="309"/>
      <c r="V1191" s="309"/>
      <c r="W1191" s="309"/>
      <c r="X1191" s="309"/>
      <c r="Y1191" s="309"/>
      <c r="Z1191" s="309"/>
      <c r="AA1191" s="309"/>
      <c r="AB1191" s="309"/>
      <c r="AC1191" s="309"/>
      <c r="AD1191" s="309"/>
    </row>
    <row r="1192" spans="18:30" s="311" customFormat="1" ht="12">
      <c r="R1192" s="309"/>
      <c r="S1192" s="309"/>
      <c r="T1192" s="309"/>
      <c r="U1192" s="309"/>
      <c r="V1192" s="309"/>
      <c r="W1192" s="309"/>
      <c r="X1192" s="309"/>
      <c r="Y1192" s="309"/>
      <c r="Z1192" s="309"/>
      <c r="AA1192" s="309"/>
      <c r="AB1192" s="309"/>
      <c r="AC1192" s="309"/>
      <c r="AD1192" s="309"/>
    </row>
    <row r="1193" spans="18:30" s="311" customFormat="1" ht="12">
      <c r="R1193" s="309"/>
      <c r="S1193" s="309"/>
      <c r="T1193" s="309"/>
      <c r="U1193" s="309"/>
      <c r="V1193" s="309"/>
      <c r="W1193" s="309"/>
      <c r="X1193" s="309"/>
      <c r="Y1193" s="309"/>
      <c r="Z1193" s="309"/>
      <c r="AA1193" s="309"/>
      <c r="AB1193" s="309"/>
      <c r="AC1193" s="309"/>
      <c r="AD1193" s="309"/>
    </row>
    <row r="1194" spans="18:30" s="311" customFormat="1" ht="12">
      <c r="R1194" s="309"/>
      <c r="S1194" s="309"/>
      <c r="T1194" s="309"/>
      <c r="U1194" s="309"/>
      <c r="V1194" s="309"/>
      <c r="W1194" s="309"/>
      <c r="X1194" s="309"/>
      <c r="Y1194" s="309"/>
      <c r="Z1194" s="309"/>
      <c r="AA1194" s="309"/>
      <c r="AB1194" s="309"/>
      <c r="AC1194" s="309"/>
      <c r="AD1194" s="309"/>
    </row>
    <row r="1195" spans="18:30" s="311" customFormat="1" ht="12">
      <c r="R1195" s="309"/>
      <c r="S1195" s="309"/>
      <c r="T1195" s="309"/>
      <c r="U1195" s="309"/>
      <c r="V1195" s="309"/>
      <c r="W1195" s="309"/>
      <c r="X1195" s="309"/>
      <c r="Y1195" s="309"/>
      <c r="Z1195" s="309"/>
      <c r="AA1195" s="309"/>
      <c r="AB1195" s="309"/>
      <c r="AC1195" s="309"/>
      <c r="AD1195" s="309"/>
    </row>
    <row r="1196" spans="18:30" s="311" customFormat="1" ht="12">
      <c r="R1196" s="309"/>
      <c r="S1196" s="309"/>
      <c r="T1196" s="309"/>
      <c r="U1196" s="309"/>
      <c r="V1196" s="309"/>
      <c r="W1196" s="309"/>
      <c r="X1196" s="309"/>
      <c r="Y1196" s="309"/>
      <c r="Z1196" s="309"/>
      <c r="AA1196" s="309"/>
      <c r="AB1196" s="309"/>
      <c r="AC1196" s="309"/>
      <c r="AD1196" s="309"/>
    </row>
    <row r="1197" spans="18:30" s="311" customFormat="1" ht="12">
      <c r="R1197" s="309"/>
      <c r="S1197" s="309"/>
      <c r="T1197" s="309"/>
      <c r="U1197" s="309"/>
      <c r="V1197" s="309"/>
      <c r="W1197" s="309"/>
      <c r="X1197" s="309"/>
      <c r="Y1197" s="309"/>
      <c r="Z1197" s="309"/>
      <c r="AA1197" s="309"/>
      <c r="AB1197" s="309"/>
      <c r="AC1197" s="309"/>
      <c r="AD1197" s="309"/>
    </row>
    <row r="1198" spans="18:30" s="311" customFormat="1" ht="12">
      <c r="R1198" s="309"/>
      <c r="S1198" s="309"/>
      <c r="T1198" s="309"/>
      <c r="U1198" s="309"/>
      <c r="V1198" s="309"/>
      <c r="W1198" s="309"/>
      <c r="X1198" s="309"/>
      <c r="Y1198" s="309"/>
      <c r="Z1198" s="309"/>
      <c r="AA1198" s="309"/>
      <c r="AB1198" s="309"/>
      <c r="AC1198" s="309"/>
      <c r="AD1198" s="309"/>
    </row>
    <row r="1199" spans="18:30" s="311" customFormat="1" ht="12">
      <c r="R1199" s="309"/>
      <c r="S1199" s="309"/>
      <c r="T1199" s="309"/>
      <c r="U1199" s="309"/>
      <c r="V1199" s="309"/>
      <c r="W1199" s="309"/>
      <c r="X1199" s="309"/>
      <c r="Y1199" s="309"/>
      <c r="Z1199" s="309"/>
      <c r="AA1199" s="309"/>
      <c r="AB1199" s="309"/>
      <c r="AC1199" s="309"/>
      <c r="AD1199" s="309"/>
    </row>
    <row r="1200" spans="18:30" s="311" customFormat="1" ht="12">
      <c r="R1200" s="309"/>
      <c r="S1200" s="309"/>
      <c r="T1200" s="309"/>
      <c r="U1200" s="309"/>
      <c r="V1200" s="309"/>
      <c r="W1200" s="309"/>
      <c r="X1200" s="309"/>
      <c r="Y1200" s="309"/>
      <c r="Z1200" s="309"/>
      <c r="AA1200" s="309"/>
      <c r="AB1200" s="309"/>
      <c r="AC1200" s="309"/>
      <c r="AD1200" s="309"/>
    </row>
    <row r="1201" spans="18:30" s="311" customFormat="1" ht="12">
      <c r="R1201" s="309"/>
      <c r="S1201" s="309"/>
      <c r="T1201" s="309"/>
      <c r="U1201" s="309"/>
      <c r="V1201" s="309"/>
      <c r="W1201" s="309"/>
      <c r="X1201" s="309"/>
      <c r="Y1201" s="309"/>
      <c r="Z1201" s="309"/>
      <c r="AA1201" s="309"/>
      <c r="AB1201" s="309"/>
      <c r="AC1201" s="309"/>
      <c r="AD1201" s="309"/>
    </row>
    <row r="1202" spans="18:30" s="311" customFormat="1" ht="12">
      <c r="R1202" s="309"/>
      <c r="S1202" s="309"/>
      <c r="T1202" s="309"/>
      <c r="U1202" s="309"/>
      <c r="V1202" s="309"/>
      <c r="W1202" s="309"/>
      <c r="X1202" s="309"/>
      <c r="Y1202" s="309"/>
      <c r="Z1202" s="309"/>
      <c r="AA1202" s="309"/>
      <c r="AB1202" s="309"/>
      <c r="AC1202" s="309"/>
      <c r="AD1202" s="309"/>
    </row>
    <row r="1203" spans="18:30" s="311" customFormat="1" ht="12">
      <c r="R1203" s="309"/>
      <c r="S1203" s="309"/>
      <c r="T1203" s="309"/>
      <c r="U1203" s="309"/>
      <c r="V1203" s="309"/>
      <c r="W1203" s="309"/>
      <c r="X1203" s="309"/>
      <c r="Y1203" s="309"/>
      <c r="Z1203" s="309"/>
      <c r="AA1203" s="309"/>
      <c r="AB1203" s="309"/>
      <c r="AC1203" s="309"/>
      <c r="AD1203" s="309"/>
    </row>
    <row r="1204" spans="18:30" s="311" customFormat="1" ht="12">
      <c r="R1204" s="309"/>
      <c r="S1204" s="309"/>
      <c r="T1204" s="309"/>
      <c r="U1204" s="309"/>
      <c r="V1204" s="309"/>
      <c r="W1204" s="309"/>
      <c r="X1204" s="309"/>
      <c r="Y1204" s="309"/>
      <c r="Z1204" s="309"/>
      <c r="AA1204" s="309"/>
      <c r="AB1204" s="309"/>
      <c r="AC1204" s="309"/>
      <c r="AD1204" s="309"/>
    </row>
    <row r="1205" spans="18:30" s="311" customFormat="1" ht="12">
      <c r="R1205" s="309"/>
      <c r="S1205" s="309"/>
      <c r="T1205" s="309"/>
      <c r="U1205" s="309"/>
      <c r="V1205" s="309"/>
      <c r="W1205" s="309"/>
      <c r="X1205" s="309"/>
      <c r="Y1205" s="309"/>
      <c r="Z1205" s="309"/>
      <c r="AA1205" s="309"/>
      <c r="AB1205" s="309"/>
      <c r="AC1205" s="309"/>
      <c r="AD1205" s="309"/>
    </row>
    <row r="1206" spans="18:30" s="311" customFormat="1" ht="12">
      <c r="R1206" s="309"/>
      <c r="S1206" s="309"/>
      <c r="T1206" s="309"/>
      <c r="U1206" s="309"/>
      <c r="V1206" s="309"/>
      <c r="W1206" s="309"/>
      <c r="X1206" s="309"/>
      <c r="Y1206" s="309"/>
      <c r="Z1206" s="309"/>
      <c r="AA1206" s="309"/>
      <c r="AB1206" s="309"/>
      <c r="AC1206" s="309"/>
      <c r="AD1206" s="309"/>
    </row>
    <row r="1207" spans="18:30" s="311" customFormat="1" ht="12">
      <c r="R1207" s="309"/>
      <c r="S1207" s="309"/>
      <c r="T1207" s="309"/>
      <c r="U1207" s="309"/>
      <c r="V1207" s="309"/>
      <c r="W1207" s="309"/>
      <c r="X1207" s="309"/>
      <c r="Y1207" s="309"/>
      <c r="Z1207" s="309"/>
      <c r="AA1207" s="309"/>
      <c r="AB1207" s="309"/>
      <c r="AC1207" s="309"/>
      <c r="AD1207" s="309"/>
    </row>
    <row r="1208" spans="18:30" s="311" customFormat="1" ht="12">
      <c r="R1208" s="309"/>
      <c r="S1208" s="309"/>
      <c r="T1208" s="309"/>
      <c r="U1208" s="309"/>
      <c r="V1208" s="309"/>
      <c r="W1208" s="309"/>
      <c r="X1208" s="309"/>
      <c r="Y1208" s="309"/>
      <c r="Z1208" s="309"/>
      <c r="AA1208" s="309"/>
      <c r="AB1208" s="309"/>
      <c r="AC1208" s="309"/>
      <c r="AD1208" s="309"/>
    </row>
    <row r="1209" spans="18:30" s="311" customFormat="1" ht="12">
      <c r="R1209" s="309"/>
      <c r="S1209" s="309"/>
      <c r="T1209" s="309"/>
      <c r="U1209" s="309"/>
      <c r="V1209" s="309"/>
      <c r="W1209" s="309"/>
      <c r="X1209" s="309"/>
      <c r="Y1209" s="309"/>
      <c r="Z1209" s="309"/>
      <c r="AA1209" s="309"/>
      <c r="AB1209" s="309"/>
      <c r="AC1209" s="309"/>
      <c r="AD1209" s="309"/>
    </row>
    <row r="1210" spans="18:30" s="311" customFormat="1" ht="12">
      <c r="R1210" s="309"/>
      <c r="S1210" s="309"/>
      <c r="T1210" s="309"/>
      <c r="U1210" s="309"/>
      <c r="V1210" s="309"/>
      <c r="W1210" s="309"/>
      <c r="X1210" s="309"/>
      <c r="Y1210" s="309"/>
      <c r="Z1210" s="309"/>
      <c r="AA1210" s="309"/>
      <c r="AB1210" s="309"/>
      <c r="AC1210" s="309"/>
      <c r="AD1210" s="309"/>
    </row>
    <row r="1211" spans="18:30" s="311" customFormat="1" ht="12">
      <c r="R1211" s="309"/>
      <c r="S1211" s="309"/>
      <c r="T1211" s="309"/>
      <c r="U1211" s="309"/>
      <c r="V1211" s="309"/>
      <c r="W1211" s="309"/>
      <c r="X1211" s="309"/>
      <c r="Y1211" s="309"/>
      <c r="Z1211" s="309"/>
      <c r="AA1211" s="309"/>
      <c r="AB1211" s="309"/>
      <c r="AC1211" s="309"/>
      <c r="AD1211" s="309"/>
    </row>
    <row r="1212" spans="18:30" s="311" customFormat="1" ht="12">
      <c r="R1212" s="309"/>
      <c r="S1212" s="309"/>
      <c r="T1212" s="309"/>
      <c r="U1212" s="309"/>
      <c r="V1212" s="309"/>
      <c r="W1212" s="309"/>
      <c r="X1212" s="309"/>
      <c r="Y1212" s="309"/>
      <c r="Z1212" s="309"/>
      <c r="AA1212" s="309"/>
      <c r="AB1212" s="309"/>
      <c r="AC1212" s="309"/>
      <c r="AD1212" s="309"/>
    </row>
    <row r="1213" spans="18:30" s="311" customFormat="1" ht="12">
      <c r="R1213" s="309"/>
      <c r="S1213" s="309"/>
      <c r="T1213" s="309"/>
      <c r="U1213" s="309"/>
      <c r="V1213" s="309"/>
      <c r="W1213" s="309"/>
      <c r="X1213" s="309"/>
      <c r="Y1213" s="309"/>
      <c r="Z1213" s="309"/>
      <c r="AA1213" s="309"/>
      <c r="AB1213" s="309"/>
      <c r="AC1213" s="309"/>
      <c r="AD1213" s="309"/>
    </row>
    <row r="1214" spans="18:30" s="311" customFormat="1" ht="12">
      <c r="R1214" s="309"/>
      <c r="S1214" s="309"/>
      <c r="T1214" s="309"/>
      <c r="U1214" s="309"/>
      <c r="V1214" s="309"/>
      <c r="W1214" s="309"/>
      <c r="X1214" s="309"/>
      <c r="Y1214" s="309"/>
      <c r="Z1214" s="309"/>
      <c r="AA1214" s="309"/>
      <c r="AB1214" s="309"/>
      <c r="AC1214" s="309"/>
      <c r="AD1214" s="309"/>
    </row>
    <row r="1215" spans="18:30" s="311" customFormat="1" ht="12">
      <c r="R1215" s="309"/>
      <c r="S1215" s="309"/>
      <c r="T1215" s="309"/>
      <c r="U1215" s="309"/>
      <c r="V1215" s="309"/>
      <c r="W1215" s="309"/>
      <c r="X1215" s="309"/>
      <c r="Y1215" s="309"/>
      <c r="Z1215" s="309"/>
      <c r="AA1215" s="309"/>
      <c r="AB1215" s="309"/>
      <c r="AC1215" s="309"/>
      <c r="AD1215" s="309"/>
    </row>
    <row r="1216" spans="18:30" s="311" customFormat="1" ht="12">
      <c r="R1216" s="309"/>
      <c r="S1216" s="309"/>
      <c r="T1216" s="309"/>
      <c r="U1216" s="309"/>
      <c r="V1216" s="309"/>
      <c r="W1216" s="309"/>
      <c r="X1216" s="309"/>
      <c r="Y1216" s="309"/>
      <c r="Z1216" s="309"/>
      <c r="AA1216" s="309"/>
      <c r="AB1216" s="309"/>
      <c r="AC1216" s="309"/>
      <c r="AD1216" s="309"/>
    </row>
    <row r="1217" spans="18:30" s="311" customFormat="1" ht="12">
      <c r="R1217" s="309"/>
      <c r="S1217" s="309"/>
      <c r="T1217" s="309"/>
      <c r="U1217" s="309"/>
      <c r="V1217" s="309"/>
      <c r="W1217" s="309"/>
      <c r="X1217" s="309"/>
      <c r="Y1217" s="309"/>
      <c r="Z1217" s="309"/>
      <c r="AA1217" s="309"/>
      <c r="AB1217" s="309"/>
      <c r="AC1217" s="309"/>
      <c r="AD1217" s="309"/>
    </row>
    <row r="1218" spans="18:30" s="311" customFormat="1" ht="12">
      <c r="R1218" s="309"/>
      <c r="S1218" s="309"/>
      <c r="T1218" s="309"/>
      <c r="U1218" s="309"/>
      <c r="V1218" s="309"/>
      <c r="W1218" s="309"/>
      <c r="X1218" s="309"/>
      <c r="Y1218" s="309"/>
      <c r="Z1218" s="309"/>
      <c r="AA1218" s="309"/>
      <c r="AB1218" s="309"/>
      <c r="AC1218" s="309"/>
      <c r="AD1218" s="309"/>
    </row>
    <row r="1219" spans="18:30" s="311" customFormat="1" ht="12">
      <c r="R1219" s="309"/>
      <c r="S1219" s="309"/>
      <c r="T1219" s="309"/>
      <c r="U1219" s="309"/>
      <c r="V1219" s="309"/>
      <c r="W1219" s="309"/>
      <c r="X1219" s="309"/>
      <c r="Y1219" s="309"/>
      <c r="Z1219" s="309"/>
      <c r="AA1219" s="309"/>
      <c r="AB1219" s="309"/>
      <c r="AC1219" s="309"/>
      <c r="AD1219" s="309"/>
    </row>
    <row r="1220" spans="18:30" s="311" customFormat="1" ht="12">
      <c r="R1220" s="309"/>
      <c r="S1220" s="309"/>
      <c r="T1220" s="309"/>
      <c r="U1220" s="309"/>
      <c r="V1220" s="309"/>
      <c r="W1220" s="309"/>
      <c r="X1220" s="309"/>
      <c r="Y1220" s="309"/>
      <c r="Z1220" s="309"/>
      <c r="AA1220" s="309"/>
      <c r="AB1220" s="309"/>
      <c r="AC1220" s="309"/>
      <c r="AD1220" s="309"/>
    </row>
    <row r="1221" spans="18:30" s="311" customFormat="1" ht="12">
      <c r="R1221" s="309"/>
      <c r="S1221" s="309"/>
      <c r="T1221" s="309"/>
      <c r="U1221" s="309"/>
      <c r="V1221" s="309"/>
      <c r="W1221" s="309"/>
      <c r="X1221" s="309"/>
      <c r="Y1221" s="309"/>
      <c r="Z1221" s="309"/>
      <c r="AA1221" s="309"/>
      <c r="AB1221" s="309"/>
      <c r="AC1221" s="309"/>
      <c r="AD1221" s="309"/>
    </row>
    <row r="1222" spans="18:30" s="311" customFormat="1" ht="12">
      <c r="R1222" s="309"/>
      <c r="S1222" s="309"/>
      <c r="T1222" s="309"/>
      <c r="U1222" s="309"/>
      <c r="V1222" s="309"/>
      <c r="W1222" s="309"/>
      <c r="X1222" s="309"/>
      <c r="Y1222" s="309"/>
      <c r="Z1222" s="309"/>
      <c r="AA1222" s="309"/>
      <c r="AB1222" s="309"/>
      <c r="AC1222" s="309"/>
      <c r="AD1222" s="309"/>
    </row>
    <row r="1223" spans="18:30" s="311" customFormat="1" ht="12">
      <c r="R1223" s="309"/>
      <c r="S1223" s="309"/>
      <c r="T1223" s="309"/>
      <c r="U1223" s="309"/>
      <c r="V1223" s="309"/>
      <c r="W1223" s="309"/>
      <c r="X1223" s="309"/>
      <c r="Y1223" s="309"/>
      <c r="Z1223" s="309"/>
      <c r="AA1223" s="309"/>
      <c r="AB1223" s="309"/>
      <c r="AC1223" s="309"/>
      <c r="AD1223" s="309"/>
    </row>
    <row r="1224" spans="18:30" s="311" customFormat="1" ht="12">
      <c r="R1224" s="309"/>
      <c r="S1224" s="309"/>
      <c r="T1224" s="309"/>
      <c r="U1224" s="309"/>
      <c r="V1224" s="309"/>
      <c r="W1224" s="309"/>
      <c r="X1224" s="309"/>
      <c r="Y1224" s="309"/>
      <c r="Z1224" s="309"/>
      <c r="AA1224" s="309"/>
      <c r="AB1224" s="309"/>
      <c r="AC1224" s="309"/>
      <c r="AD1224" s="309"/>
    </row>
    <row r="1225" spans="18:30" s="311" customFormat="1" ht="12">
      <c r="R1225" s="309"/>
      <c r="S1225" s="309"/>
      <c r="T1225" s="309"/>
      <c r="U1225" s="309"/>
      <c r="V1225" s="309"/>
      <c r="W1225" s="309"/>
      <c r="X1225" s="309"/>
      <c r="Y1225" s="309"/>
      <c r="Z1225" s="309"/>
      <c r="AA1225" s="309"/>
      <c r="AB1225" s="309"/>
      <c r="AC1225" s="309"/>
      <c r="AD1225" s="309"/>
    </row>
    <row r="1226" spans="18:30" s="311" customFormat="1" ht="12">
      <c r="R1226" s="309"/>
      <c r="S1226" s="309"/>
      <c r="T1226" s="309"/>
      <c r="U1226" s="309"/>
      <c r="V1226" s="309"/>
      <c r="W1226" s="309"/>
      <c r="X1226" s="309"/>
      <c r="Y1226" s="309"/>
      <c r="Z1226" s="309"/>
      <c r="AA1226" s="309"/>
      <c r="AB1226" s="309"/>
      <c r="AC1226" s="309"/>
      <c r="AD1226" s="309"/>
    </row>
    <row r="1227" spans="18:30" s="311" customFormat="1" ht="12">
      <c r="R1227" s="309"/>
      <c r="S1227" s="309"/>
      <c r="T1227" s="309"/>
      <c r="U1227" s="309"/>
      <c r="V1227" s="309"/>
      <c r="W1227" s="309"/>
      <c r="X1227" s="309"/>
      <c r="Y1227" s="309"/>
      <c r="Z1227" s="309"/>
      <c r="AA1227" s="309"/>
      <c r="AB1227" s="309"/>
      <c r="AC1227" s="309"/>
      <c r="AD1227" s="309"/>
    </row>
    <row r="1228" spans="18:30" s="311" customFormat="1" ht="12">
      <c r="R1228" s="309"/>
      <c r="S1228" s="309"/>
      <c r="T1228" s="309"/>
      <c r="U1228" s="309"/>
      <c r="V1228" s="309"/>
      <c r="W1228" s="309"/>
      <c r="X1228" s="309"/>
      <c r="Y1228" s="309"/>
      <c r="Z1228" s="309"/>
      <c r="AA1228" s="309"/>
      <c r="AB1228" s="309"/>
      <c r="AC1228" s="309"/>
      <c r="AD1228" s="309"/>
    </row>
    <row r="1229" spans="18:30" s="311" customFormat="1" ht="12">
      <c r="R1229" s="309"/>
      <c r="S1229" s="309"/>
      <c r="T1229" s="309"/>
      <c r="U1229" s="309"/>
      <c r="V1229" s="309"/>
      <c r="W1229" s="309"/>
      <c r="X1229" s="309"/>
      <c r="Y1229" s="309"/>
      <c r="Z1229" s="309"/>
      <c r="AA1229" s="309"/>
      <c r="AB1229" s="309"/>
      <c r="AC1229" s="309"/>
      <c r="AD1229" s="309"/>
    </row>
    <row r="1230" spans="18:30" s="311" customFormat="1" ht="12">
      <c r="R1230" s="309"/>
      <c r="S1230" s="309"/>
      <c r="T1230" s="309"/>
      <c r="U1230" s="309"/>
      <c r="V1230" s="309"/>
      <c r="W1230" s="309"/>
      <c r="X1230" s="309"/>
      <c r="Y1230" s="309"/>
      <c r="Z1230" s="309"/>
      <c r="AA1230" s="309"/>
      <c r="AB1230" s="309"/>
      <c r="AC1230" s="309"/>
      <c r="AD1230" s="309"/>
    </row>
    <row r="1231" spans="18:30" s="311" customFormat="1" ht="12">
      <c r="R1231" s="309"/>
      <c r="S1231" s="309"/>
      <c r="T1231" s="309"/>
      <c r="U1231" s="309"/>
      <c r="V1231" s="309"/>
      <c r="W1231" s="309"/>
      <c r="X1231" s="309"/>
      <c r="Y1231" s="309"/>
      <c r="Z1231" s="309"/>
      <c r="AA1231" s="309"/>
      <c r="AB1231" s="309"/>
      <c r="AC1231" s="309"/>
      <c r="AD1231" s="309"/>
    </row>
    <row r="1232" spans="18:30" s="311" customFormat="1" ht="12">
      <c r="R1232" s="309"/>
      <c r="S1232" s="309"/>
      <c r="T1232" s="309"/>
      <c r="U1232" s="309"/>
      <c r="V1232" s="309"/>
      <c r="W1232" s="309"/>
      <c r="X1232" s="309"/>
      <c r="Y1232" s="309"/>
      <c r="Z1232" s="309"/>
      <c r="AA1232" s="309"/>
      <c r="AB1232" s="309"/>
      <c r="AC1232" s="309"/>
      <c r="AD1232" s="309"/>
    </row>
    <row r="1233" spans="18:30" s="311" customFormat="1" ht="12">
      <c r="R1233" s="309"/>
      <c r="S1233" s="309"/>
      <c r="T1233" s="309"/>
      <c r="U1233" s="309"/>
      <c r="V1233" s="309"/>
      <c r="W1233" s="309"/>
      <c r="X1233" s="309"/>
      <c r="Y1233" s="309"/>
      <c r="Z1233" s="309"/>
      <c r="AA1233" s="309"/>
      <c r="AB1233" s="309"/>
      <c r="AC1233" s="309"/>
      <c r="AD1233" s="309"/>
    </row>
    <row r="1234" spans="18:30" s="311" customFormat="1" ht="12">
      <c r="R1234" s="309"/>
      <c r="S1234" s="309"/>
      <c r="T1234" s="309"/>
      <c r="U1234" s="309"/>
      <c r="V1234" s="309"/>
      <c r="W1234" s="309"/>
      <c r="X1234" s="309"/>
      <c r="Y1234" s="309"/>
      <c r="Z1234" s="309"/>
      <c r="AA1234" s="309"/>
      <c r="AB1234" s="309"/>
      <c r="AC1234" s="309"/>
      <c r="AD1234" s="309"/>
    </row>
    <row r="1235" spans="18:30" s="311" customFormat="1" ht="12">
      <c r="R1235" s="309"/>
      <c r="S1235" s="309"/>
      <c r="T1235" s="309"/>
      <c r="U1235" s="309"/>
      <c r="V1235" s="309"/>
      <c r="W1235" s="309"/>
      <c r="X1235" s="309"/>
      <c r="Y1235" s="309"/>
      <c r="Z1235" s="309"/>
      <c r="AA1235" s="309"/>
      <c r="AB1235" s="309"/>
      <c r="AC1235" s="309"/>
      <c r="AD1235" s="309"/>
    </row>
    <row r="1236" spans="18:30" s="311" customFormat="1" ht="12">
      <c r="R1236" s="309"/>
      <c r="S1236" s="309"/>
      <c r="T1236" s="309"/>
      <c r="U1236" s="309"/>
      <c r="V1236" s="309"/>
      <c r="W1236" s="309"/>
      <c r="X1236" s="309"/>
      <c r="Y1236" s="309"/>
      <c r="Z1236" s="309"/>
      <c r="AA1236" s="309"/>
      <c r="AB1236" s="309"/>
      <c r="AC1236" s="309"/>
      <c r="AD1236" s="309"/>
    </row>
    <row r="1237" spans="18:30" s="311" customFormat="1" ht="12">
      <c r="R1237" s="309"/>
      <c r="S1237" s="309"/>
      <c r="T1237" s="309"/>
      <c r="U1237" s="309"/>
      <c r="V1237" s="309"/>
      <c r="W1237" s="309"/>
      <c r="X1237" s="309"/>
      <c r="Y1237" s="309"/>
      <c r="Z1237" s="309"/>
      <c r="AA1237" s="309"/>
      <c r="AB1237" s="309"/>
      <c r="AC1237" s="309"/>
      <c r="AD1237" s="309"/>
    </row>
    <row r="1238" spans="18:30" s="311" customFormat="1" ht="12">
      <c r="R1238" s="309"/>
      <c r="S1238" s="309"/>
      <c r="T1238" s="309"/>
      <c r="U1238" s="309"/>
      <c r="V1238" s="309"/>
      <c r="W1238" s="309"/>
      <c r="X1238" s="309"/>
      <c r="Y1238" s="309"/>
      <c r="Z1238" s="309"/>
      <c r="AA1238" s="309"/>
      <c r="AB1238" s="309"/>
      <c r="AC1238" s="309"/>
      <c r="AD1238" s="309"/>
    </row>
    <row r="1239" spans="18:30" s="311" customFormat="1" ht="12">
      <c r="R1239" s="309"/>
      <c r="S1239" s="309"/>
      <c r="T1239" s="309"/>
      <c r="U1239" s="309"/>
      <c r="V1239" s="309"/>
      <c r="W1239" s="309"/>
      <c r="X1239" s="309"/>
      <c r="Y1239" s="309"/>
      <c r="Z1239" s="309"/>
      <c r="AA1239" s="309"/>
      <c r="AB1239" s="309"/>
      <c r="AC1239" s="309"/>
      <c r="AD1239" s="309"/>
    </row>
    <row r="1240" spans="18:30" s="311" customFormat="1" ht="12">
      <c r="R1240" s="309"/>
      <c r="S1240" s="309"/>
      <c r="T1240" s="309"/>
      <c r="U1240" s="309"/>
      <c r="V1240" s="309"/>
      <c r="W1240" s="309"/>
      <c r="X1240" s="309"/>
      <c r="Y1240" s="309"/>
      <c r="Z1240" s="309"/>
      <c r="AA1240" s="309"/>
      <c r="AB1240" s="309"/>
      <c r="AC1240" s="309"/>
      <c r="AD1240" s="309"/>
    </row>
    <row r="1241" spans="18:30" s="311" customFormat="1" ht="12">
      <c r="R1241" s="309"/>
      <c r="S1241" s="309"/>
      <c r="T1241" s="309"/>
      <c r="U1241" s="309"/>
      <c r="V1241" s="309"/>
      <c r="W1241" s="309"/>
      <c r="X1241" s="309"/>
      <c r="Y1241" s="309"/>
      <c r="Z1241" s="309"/>
      <c r="AA1241" s="309"/>
      <c r="AB1241" s="309"/>
      <c r="AC1241" s="309"/>
      <c r="AD1241" s="309"/>
    </row>
    <row r="1242" spans="18:30" s="311" customFormat="1" ht="12">
      <c r="R1242" s="309"/>
      <c r="S1242" s="309"/>
      <c r="T1242" s="309"/>
      <c r="U1242" s="309"/>
      <c r="V1242" s="309"/>
      <c r="W1242" s="309"/>
      <c r="X1242" s="309"/>
      <c r="Y1242" s="309"/>
      <c r="Z1242" s="309"/>
      <c r="AA1242" s="309"/>
      <c r="AB1242" s="309"/>
      <c r="AC1242" s="309"/>
      <c r="AD1242" s="309"/>
    </row>
    <row r="1243" spans="18:30" s="311" customFormat="1" ht="12">
      <c r="R1243" s="309"/>
      <c r="S1243" s="309"/>
      <c r="T1243" s="309"/>
      <c r="U1243" s="309"/>
      <c r="V1243" s="309"/>
      <c r="W1243" s="309"/>
      <c r="X1243" s="309"/>
      <c r="Y1243" s="309"/>
      <c r="Z1243" s="309"/>
      <c r="AA1243" s="309"/>
      <c r="AB1243" s="309"/>
      <c r="AC1243" s="309"/>
      <c r="AD1243" s="309"/>
    </row>
    <row r="1244" spans="18:30" s="311" customFormat="1" ht="12">
      <c r="R1244" s="309"/>
      <c r="S1244" s="309"/>
      <c r="T1244" s="309"/>
      <c r="U1244" s="309"/>
      <c r="V1244" s="309"/>
      <c r="W1244" s="309"/>
      <c r="X1244" s="309"/>
      <c r="Y1244" s="309"/>
      <c r="Z1244" s="309"/>
      <c r="AA1244" s="309"/>
      <c r="AB1244" s="309"/>
      <c r="AC1244" s="309"/>
      <c r="AD1244" s="309"/>
    </row>
    <row r="1245" spans="18:30" s="311" customFormat="1" ht="12">
      <c r="R1245" s="309"/>
      <c r="S1245" s="309"/>
      <c r="T1245" s="309"/>
      <c r="U1245" s="309"/>
      <c r="V1245" s="309"/>
      <c r="W1245" s="309"/>
      <c r="X1245" s="309"/>
      <c r="Y1245" s="309"/>
      <c r="Z1245" s="309"/>
      <c r="AA1245" s="309"/>
      <c r="AB1245" s="309"/>
      <c r="AC1245" s="309"/>
      <c r="AD1245" s="309"/>
    </row>
    <row r="1246" spans="18:30" s="311" customFormat="1" ht="12">
      <c r="R1246" s="309"/>
      <c r="S1246" s="309"/>
      <c r="T1246" s="309"/>
      <c r="U1246" s="309"/>
      <c r="V1246" s="309"/>
      <c r="W1246" s="309"/>
      <c r="X1246" s="309"/>
      <c r="Y1246" s="309"/>
      <c r="Z1246" s="309"/>
      <c r="AA1246" s="309"/>
      <c r="AB1246" s="309"/>
      <c r="AC1246" s="309"/>
      <c r="AD1246" s="309"/>
    </row>
    <row r="1247" spans="18:30" s="311" customFormat="1" ht="12">
      <c r="R1247" s="309"/>
      <c r="S1247" s="309"/>
      <c r="T1247" s="309"/>
      <c r="U1247" s="309"/>
      <c r="V1247" s="309"/>
      <c r="W1247" s="309"/>
      <c r="X1247" s="309"/>
      <c r="Y1247" s="309"/>
      <c r="Z1247" s="309"/>
      <c r="AA1247" s="309"/>
      <c r="AB1247" s="309"/>
      <c r="AC1247" s="309"/>
      <c r="AD1247" s="309"/>
    </row>
    <row r="1248" spans="18:30" s="311" customFormat="1" ht="12">
      <c r="R1248" s="309"/>
      <c r="S1248" s="309"/>
      <c r="T1248" s="309"/>
      <c r="U1248" s="309"/>
      <c r="V1248" s="309"/>
      <c r="W1248" s="309"/>
      <c r="X1248" s="309"/>
      <c r="Y1248" s="309"/>
      <c r="Z1248" s="309"/>
      <c r="AA1248" s="309"/>
      <c r="AB1248" s="309"/>
      <c r="AC1248" s="309"/>
      <c r="AD1248" s="309"/>
    </row>
    <row r="1249" spans="18:30" s="311" customFormat="1" ht="12">
      <c r="R1249" s="309"/>
      <c r="S1249" s="309"/>
      <c r="T1249" s="309"/>
      <c r="U1249" s="309"/>
      <c r="V1249" s="309"/>
      <c r="W1249" s="309"/>
      <c r="X1249" s="309"/>
      <c r="Y1249" s="309"/>
      <c r="Z1249" s="309"/>
      <c r="AA1249" s="309"/>
      <c r="AB1249" s="309"/>
      <c r="AC1249" s="309"/>
      <c r="AD1249" s="309"/>
    </row>
    <row r="1250" spans="18:30" s="311" customFormat="1" ht="12">
      <c r="R1250" s="309"/>
      <c r="S1250" s="309"/>
      <c r="T1250" s="309"/>
      <c r="U1250" s="309"/>
      <c r="V1250" s="309"/>
      <c r="W1250" s="309"/>
      <c r="X1250" s="309"/>
      <c r="Y1250" s="309"/>
      <c r="Z1250" s="309"/>
      <c r="AA1250" s="309"/>
      <c r="AB1250" s="309"/>
      <c r="AC1250" s="309"/>
      <c r="AD1250" s="309"/>
    </row>
    <row r="1251" spans="18:30" s="311" customFormat="1" ht="12">
      <c r="R1251" s="309"/>
      <c r="S1251" s="309"/>
      <c r="T1251" s="309"/>
      <c r="U1251" s="309"/>
      <c r="V1251" s="309"/>
      <c r="W1251" s="309"/>
      <c r="X1251" s="309"/>
      <c r="Y1251" s="309"/>
      <c r="Z1251" s="309"/>
      <c r="AA1251" s="309"/>
      <c r="AB1251" s="309"/>
      <c r="AC1251" s="309"/>
      <c r="AD1251" s="309"/>
    </row>
    <row r="1252" spans="18:30" s="311" customFormat="1" ht="12">
      <c r="R1252" s="309"/>
      <c r="S1252" s="309"/>
      <c r="T1252" s="309"/>
      <c r="U1252" s="309"/>
      <c r="V1252" s="309"/>
      <c r="W1252" s="309"/>
      <c r="X1252" s="309"/>
      <c r="Y1252" s="309"/>
      <c r="Z1252" s="309"/>
      <c r="AA1252" s="309"/>
      <c r="AB1252" s="309"/>
      <c r="AC1252" s="309"/>
      <c r="AD1252" s="309"/>
    </row>
    <row r="1253" spans="18:30" s="311" customFormat="1" ht="12">
      <c r="R1253" s="309"/>
      <c r="S1253" s="309"/>
      <c r="T1253" s="309"/>
      <c r="U1253" s="309"/>
      <c r="V1253" s="309"/>
      <c r="W1253" s="309"/>
      <c r="X1253" s="309"/>
      <c r="Y1253" s="309"/>
      <c r="Z1253" s="309"/>
      <c r="AA1253" s="309"/>
      <c r="AB1253" s="309"/>
      <c r="AC1253" s="309"/>
      <c r="AD1253" s="309"/>
    </row>
    <row r="1254" spans="18:30" s="311" customFormat="1" ht="12">
      <c r="R1254" s="309"/>
      <c r="S1254" s="309"/>
      <c r="T1254" s="309"/>
      <c r="U1254" s="309"/>
      <c r="V1254" s="309"/>
      <c r="W1254" s="309"/>
      <c r="X1254" s="309"/>
      <c r="Y1254" s="309"/>
      <c r="Z1254" s="309"/>
      <c r="AA1254" s="309"/>
      <c r="AB1254" s="309"/>
      <c r="AC1254" s="309"/>
      <c r="AD1254" s="309"/>
    </row>
    <row r="1255" spans="18:30" s="311" customFormat="1" ht="12">
      <c r="R1255" s="309"/>
      <c r="S1255" s="309"/>
      <c r="T1255" s="309"/>
      <c r="U1255" s="309"/>
      <c r="V1255" s="309"/>
      <c r="W1255" s="309"/>
      <c r="X1255" s="309"/>
      <c r="Y1255" s="309"/>
      <c r="Z1255" s="309"/>
      <c r="AA1255" s="309"/>
      <c r="AB1255" s="309"/>
      <c r="AC1255" s="309"/>
      <c r="AD1255" s="309"/>
    </row>
    <row r="1256" spans="18:30" s="311" customFormat="1" ht="12">
      <c r="R1256" s="309"/>
      <c r="S1256" s="309"/>
      <c r="T1256" s="309"/>
      <c r="U1256" s="309"/>
      <c r="V1256" s="309"/>
      <c r="W1256" s="309"/>
      <c r="X1256" s="309"/>
      <c r="Y1256" s="309"/>
      <c r="Z1256" s="309"/>
      <c r="AA1256" s="309"/>
      <c r="AB1256" s="309"/>
      <c r="AC1256" s="309"/>
      <c r="AD1256" s="309"/>
    </row>
    <row r="1257" spans="18:30" s="311" customFormat="1" ht="12">
      <c r="R1257" s="309"/>
      <c r="S1257" s="309"/>
      <c r="T1257" s="309"/>
      <c r="U1257" s="309"/>
      <c r="V1257" s="309"/>
      <c r="W1257" s="309"/>
      <c r="X1257" s="309"/>
      <c r="Y1257" s="309"/>
      <c r="Z1257" s="309"/>
      <c r="AA1257" s="309"/>
      <c r="AB1257" s="309"/>
      <c r="AC1257" s="309"/>
      <c r="AD1257" s="309"/>
    </row>
    <row r="1258" spans="18:30" s="311" customFormat="1" ht="12">
      <c r="R1258" s="309"/>
      <c r="S1258" s="309"/>
      <c r="T1258" s="309"/>
      <c r="U1258" s="309"/>
      <c r="V1258" s="309"/>
      <c r="W1258" s="309"/>
      <c r="X1258" s="309"/>
      <c r="Y1258" s="309"/>
      <c r="Z1258" s="309"/>
      <c r="AA1258" s="309"/>
      <c r="AB1258" s="309"/>
      <c r="AC1258" s="309"/>
      <c r="AD1258" s="309"/>
    </row>
    <row r="1259" spans="18:30" s="311" customFormat="1" ht="12">
      <c r="R1259" s="309"/>
      <c r="S1259" s="309"/>
      <c r="T1259" s="309"/>
      <c r="U1259" s="309"/>
      <c r="V1259" s="309"/>
      <c r="W1259" s="309"/>
      <c r="X1259" s="309"/>
      <c r="Y1259" s="309"/>
      <c r="Z1259" s="309"/>
      <c r="AA1259" s="309"/>
      <c r="AB1259" s="309"/>
      <c r="AC1259" s="309"/>
      <c r="AD1259" s="309"/>
    </row>
    <row r="1260" spans="18:30" s="311" customFormat="1" ht="12">
      <c r="R1260" s="309"/>
      <c r="S1260" s="309"/>
      <c r="T1260" s="309"/>
      <c r="U1260" s="309"/>
      <c r="V1260" s="309"/>
      <c r="W1260" s="309"/>
      <c r="X1260" s="309"/>
      <c r="Y1260" s="309"/>
      <c r="Z1260" s="309"/>
      <c r="AA1260" s="309"/>
      <c r="AB1260" s="309"/>
      <c r="AC1260" s="309"/>
      <c r="AD1260" s="309"/>
    </row>
    <row r="1261" spans="18:30" s="311" customFormat="1" ht="12">
      <c r="R1261" s="309"/>
      <c r="S1261" s="309"/>
      <c r="T1261" s="309"/>
      <c r="U1261" s="309"/>
      <c r="V1261" s="309"/>
      <c r="W1261" s="309"/>
      <c r="X1261" s="309"/>
      <c r="Y1261" s="309"/>
      <c r="Z1261" s="309"/>
      <c r="AA1261" s="309"/>
      <c r="AB1261" s="309"/>
      <c r="AC1261" s="309"/>
      <c r="AD1261" s="309"/>
    </row>
    <row r="1262" spans="18:30" s="311" customFormat="1" ht="12">
      <c r="R1262" s="309"/>
      <c r="S1262" s="309"/>
      <c r="T1262" s="309"/>
      <c r="U1262" s="309"/>
      <c r="V1262" s="309"/>
      <c r="W1262" s="309"/>
      <c r="X1262" s="309"/>
      <c r="Y1262" s="309"/>
      <c r="Z1262" s="309"/>
      <c r="AA1262" s="309"/>
      <c r="AB1262" s="309"/>
      <c r="AC1262" s="309"/>
      <c r="AD1262" s="309"/>
    </row>
    <row r="1263" spans="18:30" s="311" customFormat="1" ht="12">
      <c r="R1263" s="309"/>
      <c r="S1263" s="309"/>
      <c r="T1263" s="309"/>
      <c r="U1263" s="309"/>
      <c r="V1263" s="309"/>
      <c r="W1263" s="309"/>
      <c r="X1263" s="309"/>
      <c r="Y1263" s="309"/>
      <c r="Z1263" s="309"/>
      <c r="AA1263" s="309"/>
      <c r="AB1263" s="309"/>
      <c r="AC1263" s="309"/>
      <c r="AD1263" s="309"/>
    </row>
    <row r="1264" spans="18:30" s="311" customFormat="1" ht="12">
      <c r="R1264" s="309"/>
      <c r="S1264" s="309"/>
      <c r="T1264" s="309"/>
      <c r="U1264" s="309"/>
      <c r="V1264" s="309"/>
      <c r="W1264" s="309"/>
      <c r="X1264" s="309"/>
      <c r="Y1264" s="309"/>
      <c r="Z1264" s="309"/>
      <c r="AA1264" s="309"/>
      <c r="AB1264" s="309"/>
      <c r="AC1264" s="309"/>
      <c r="AD1264" s="309"/>
    </row>
    <row r="1265" spans="18:30" s="311" customFormat="1" ht="12">
      <c r="R1265" s="309"/>
      <c r="S1265" s="309"/>
      <c r="T1265" s="309"/>
      <c r="U1265" s="309"/>
      <c r="V1265" s="309"/>
      <c r="W1265" s="309"/>
      <c r="X1265" s="309"/>
      <c r="Y1265" s="309"/>
      <c r="Z1265" s="309"/>
      <c r="AA1265" s="309"/>
      <c r="AB1265" s="309"/>
      <c r="AC1265" s="309"/>
      <c r="AD1265" s="309"/>
    </row>
    <row r="1266" spans="18:30" s="311" customFormat="1" ht="12">
      <c r="R1266" s="309"/>
      <c r="S1266" s="309"/>
      <c r="T1266" s="309"/>
      <c r="U1266" s="309"/>
      <c r="V1266" s="309"/>
      <c r="W1266" s="309"/>
      <c r="X1266" s="309"/>
      <c r="Y1266" s="309"/>
      <c r="Z1266" s="309"/>
      <c r="AA1266" s="309"/>
      <c r="AB1266" s="309"/>
      <c r="AC1266" s="309"/>
      <c r="AD1266" s="309"/>
    </row>
    <row r="1267" spans="18:30" s="311" customFormat="1" ht="12">
      <c r="R1267" s="309"/>
      <c r="S1267" s="309"/>
      <c r="T1267" s="309"/>
      <c r="U1267" s="309"/>
      <c r="V1267" s="309"/>
      <c r="W1267" s="309"/>
      <c r="X1267" s="309"/>
      <c r="Y1267" s="309"/>
      <c r="Z1267" s="309"/>
      <c r="AA1267" s="309"/>
      <c r="AB1267" s="309"/>
      <c r="AC1267" s="309"/>
      <c r="AD1267" s="309"/>
    </row>
    <row r="1268" spans="18:30" s="311" customFormat="1" ht="12">
      <c r="R1268" s="309"/>
      <c r="S1268" s="309"/>
      <c r="T1268" s="309"/>
      <c r="U1268" s="309"/>
      <c r="V1268" s="309"/>
      <c r="W1268" s="309"/>
      <c r="X1268" s="309"/>
      <c r="Y1268" s="309"/>
      <c r="Z1268" s="309"/>
      <c r="AA1268" s="309"/>
      <c r="AB1268" s="309"/>
      <c r="AC1268" s="309"/>
      <c r="AD1268" s="309"/>
    </row>
    <row r="1269" spans="18:30" s="311" customFormat="1" ht="12">
      <c r="R1269" s="309"/>
      <c r="S1269" s="309"/>
      <c r="T1269" s="309"/>
      <c r="U1269" s="309"/>
      <c r="V1269" s="309"/>
      <c r="W1269" s="309"/>
      <c r="X1269" s="309"/>
      <c r="Y1269" s="309"/>
      <c r="Z1269" s="309"/>
      <c r="AA1269" s="309"/>
      <c r="AB1269" s="309"/>
      <c r="AC1269" s="309"/>
      <c r="AD1269" s="309"/>
    </row>
    <row r="1270" spans="18:30" s="311" customFormat="1" ht="12">
      <c r="R1270" s="309"/>
      <c r="S1270" s="309"/>
      <c r="T1270" s="309"/>
      <c r="U1270" s="309"/>
      <c r="V1270" s="309"/>
      <c r="W1270" s="309"/>
      <c r="X1270" s="309"/>
      <c r="Y1270" s="309"/>
      <c r="Z1270" s="309"/>
      <c r="AA1270" s="309"/>
      <c r="AB1270" s="309"/>
      <c r="AC1270" s="309"/>
      <c r="AD1270" s="309"/>
    </row>
    <row r="1271" spans="18:30" s="311" customFormat="1" ht="12">
      <c r="R1271" s="309"/>
      <c r="S1271" s="309"/>
      <c r="T1271" s="309"/>
      <c r="U1271" s="309"/>
      <c r="V1271" s="309"/>
      <c r="W1271" s="309"/>
      <c r="X1271" s="309"/>
      <c r="Y1271" s="309"/>
      <c r="Z1271" s="309"/>
      <c r="AA1271" s="309"/>
      <c r="AB1271" s="309"/>
      <c r="AC1271" s="309"/>
      <c r="AD1271" s="309"/>
    </row>
    <row r="1272" spans="18:30" s="311" customFormat="1" ht="12">
      <c r="R1272" s="309"/>
      <c r="S1272" s="309"/>
      <c r="T1272" s="309"/>
      <c r="U1272" s="309"/>
      <c r="V1272" s="309"/>
      <c r="W1272" s="309"/>
      <c r="X1272" s="309"/>
      <c r="Y1272" s="309"/>
      <c r="Z1272" s="309"/>
      <c r="AA1272" s="309"/>
      <c r="AB1272" s="309"/>
      <c r="AC1272" s="309"/>
      <c r="AD1272" s="309"/>
    </row>
    <row r="1273" spans="18:30" s="311" customFormat="1" ht="12">
      <c r="R1273" s="309"/>
      <c r="S1273" s="309"/>
      <c r="T1273" s="309"/>
      <c r="U1273" s="309"/>
      <c r="V1273" s="309"/>
      <c r="W1273" s="309"/>
      <c r="X1273" s="309"/>
      <c r="Y1273" s="309"/>
      <c r="Z1273" s="309"/>
      <c r="AA1273" s="309"/>
      <c r="AB1273" s="309"/>
      <c r="AC1273" s="309"/>
      <c r="AD1273" s="309"/>
    </row>
    <row r="1274" spans="18:30" s="311" customFormat="1" ht="12">
      <c r="R1274" s="309"/>
      <c r="S1274" s="309"/>
      <c r="T1274" s="309"/>
      <c r="U1274" s="309"/>
      <c r="V1274" s="309"/>
      <c r="W1274" s="309"/>
      <c r="X1274" s="309"/>
      <c r="Y1274" s="309"/>
      <c r="Z1274" s="309"/>
      <c r="AA1274" s="309"/>
      <c r="AB1274" s="309"/>
      <c r="AC1274" s="309"/>
      <c r="AD1274" s="309"/>
    </row>
    <row r="1275" spans="18:30" s="311" customFormat="1" ht="12">
      <c r="R1275" s="309"/>
      <c r="S1275" s="309"/>
      <c r="T1275" s="309"/>
      <c r="U1275" s="309"/>
      <c r="V1275" s="309"/>
      <c r="W1275" s="309"/>
      <c r="X1275" s="309"/>
      <c r="Y1275" s="309"/>
      <c r="Z1275" s="309"/>
      <c r="AA1275" s="309"/>
      <c r="AB1275" s="309"/>
      <c r="AC1275" s="309"/>
      <c r="AD1275" s="309"/>
    </row>
    <row r="1276" spans="18:30" s="311" customFormat="1" ht="12">
      <c r="R1276" s="309"/>
      <c r="S1276" s="309"/>
      <c r="T1276" s="309"/>
      <c r="U1276" s="309"/>
      <c r="V1276" s="309"/>
      <c r="W1276" s="309"/>
      <c r="X1276" s="309"/>
      <c r="Y1276" s="309"/>
      <c r="Z1276" s="309"/>
      <c r="AA1276" s="309"/>
      <c r="AB1276" s="309"/>
      <c r="AC1276" s="309"/>
      <c r="AD1276" s="309"/>
    </row>
    <row r="1277" spans="18:30" s="311" customFormat="1" ht="12">
      <c r="R1277" s="309"/>
      <c r="S1277" s="309"/>
      <c r="T1277" s="309"/>
      <c r="U1277" s="309"/>
      <c r="V1277" s="309"/>
      <c r="W1277" s="309"/>
      <c r="X1277" s="309"/>
      <c r="Y1277" s="309"/>
      <c r="Z1277" s="309"/>
      <c r="AA1277" s="309"/>
      <c r="AB1277" s="309"/>
      <c r="AC1277" s="309"/>
      <c r="AD1277" s="309"/>
    </row>
    <row r="1278" spans="18:30" s="311" customFormat="1" ht="12">
      <c r="R1278" s="309"/>
      <c r="S1278" s="309"/>
      <c r="T1278" s="309"/>
      <c r="U1278" s="309"/>
      <c r="V1278" s="309"/>
      <c r="W1278" s="309"/>
      <c r="X1278" s="309"/>
      <c r="Y1278" s="309"/>
      <c r="Z1278" s="309"/>
      <c r="AA1278" s="309"/>
      <c r="AB1278" s="309"/>
      <c r="AC1278" s="309"/>
      <c r="AD1278" s="309"/>
    </row>
    <row r="1279" spans="18:30" s="311" customFormat="1" ht="12">
      <c r="R1279" s="309"/>
      <c r="S1279" s="309"/>
      <c r="T1279" s="309"/>
      <c r="U1279" s="309"/>
      <c r="V1279" s="309"/>
      <c r="W1279" s="309"/>
      <c r="X1279" s="309"/>
      <c r="Y1279" s="309"/>
      <c r="Z1279" s="309"/>
      <c r="AA1279" s="309"/>
      <c r="AB1279" s="309"/>
      <c r="AC1279" s="309"/>
      <c r="AD1279" s="309"/>
    </row>
    <row r="1280" spans="18:30" s="311" customFormat="1" ht="12">
      <c r="R1280" s="309"/>
      <c r="S1280" s="309"/>
      <c r="T1280" s="309"/>
      <c r="U1280" s="309"/>
      <c r="V1280" s="309"/>
      <c r="W1280" s="309"/>
      <c r="X1280" s="309"/>
      <c r="Y1280" s="309"/>
      <c r="Z1280" s="309"/>
      <c r="AA1280" s="309"/>
      <c r="AB1280" s="309"/>
      <c r="AC1280" s="309"/>
      <c r="AD1280" s="309"/>
    </row>
    <row r="1281" spans="18:30" s="311" customFormat="1" ht="12">
      <c r="R1281" s="309"/>
      <c r="S1281" s="309"/>
      <c r="T1281" s="309"/>
      <c r="U1281" s="309"/>
      <c r="V1281" s="309"/>
      <c r="W1281" s="309"/>
      <c r="X1281" s="309"/>
      <c r="Y1281" s="309"/>
      <c r="Z1281" s="309"/>
      <c r="AA1281" s="309"/>
      <c r="AB1281" s="309"/>
      <c r="AC1281" s="309"/>
      <c r="AD1281" s="309"/>
    </row>
    <row r="1282" spans="18:30" s="311" customFormat="1" ht="12">
      <c r="R1282" s="309"/>
      <c r="S1282" s="309"/>
      <c r="T1282" s="309"/>
      <c r="U1282" s="309"/>
      <c r="V1282" s="309"/>
      <c r="W1282" s="309"/>
      <c r="X1282" s="309"/>
      <c r="Y1282" s="309"/>
      <c r="Z1282" s="309"/>
      <c r="AA1282" s="309"/>
      <c r="AB1282" s="309"/>
      <c r="AC1282" s="309"/>
      <c r="AD1282" s="309"/>
    </row>
    <row r="1283" spans="18:30" s="311" customFormat="1" ht="12">
      <c r="R1283" s="309"/>
      <c r="S1283" s="309"/>
      <c r="T1283" s="309"/>
      <c r="U1283" s="309"/>
      <c r="V1283" s="309"/>
      <c r="W1283" s="309"/>
      <c r="X1283" s="309"/>
      <c r="Y1283" s="309"/>
      <c r="Z1283" s="309"/>
      <c r="AA1283" s="309"/>
      <c r="AB1283" s="309"/>
      <c r="AC1283" s="309"/>
      <c r="AD1283" s="309"/>
    </row>
    <row r="1284" spans="18:30" s="311" customFormat="1" ht="12">
      <c r="R1284" s="309"/>
      <c r="S1284" s="309"/>
      <c r="T1284" s="309"/>
      <c r="U1284" s="309"/>
      <c r="V1284" s="309"/>
      <c r="W1284" s="309"/>
      <c r="X1284" s="309"/>
      <c r="Y1284" s="309"/>
      <c r="Z1284" s="309"/>
      <c r="AA1284" s="309"/>
      <c r="AB1284" s="309"/>
      <c r="AC1284" s="309"/>
      <c r="AD1284" s="309"/>
    </row>
    <row r="1285" spans="18:30" s="311" customFormat="1" ht="12">
      <c r="R1285" s="309"/>
      <c r="S1285" s="309"/>
      <c r="T1285" s="309"/>
      <c r="U1285" s="309"/>
      <c r="V1285" s="309"/>
      <c r="W1285" s="309"/>
      <c r="X1285" s="309"/>
      <c r="Y1285" s="309"/>
      <c r="Z1285" s="309"/>
      <c r="AA1285" s="309"/>
      <c r="AB1285" s="309"/>
      <c r="AC1285" s="309"/>
      <c r="AD1285" s="309"/>
    </row>
    <row r="1286" spans="18:30" s="311" customFormat="1" ht="12">
      <c r="R1286" s="309"/>
      <c r="S1286" s="309"/>
      <c r="T1286" s="309"/>
      <c r="U1286" s="309"/>
      <c r="V1286" s="309"/>
      <c r="W1286" s="309"/>
      <c r="X1286" s="309"/>
      <c r="Y1286" s="309"/>
      <c r="Z1286" s="309"/>
      <c r="AA1286" s="309"/>
      <c r="AB1286" s="309"/>
      <c r="AC1286" s="309"/>
      <c r="AD1286" s="309"/>
    </row>
    <row r="1287" spans="18:30" s="311" customFormat="1" ht="12">
      <c r="R1287" s="309"/>
      <c r="S1287" s="309"/>
      <c r="T1287" s="309"/>
      <c r="U1287" s="309"/>
      <c r="V1287" s="309"/>
      <c r="W1287" s="309"/>
      <c r="X1287" s="309"/>
      <c r="Y1287" s="309"/>
      <c r="Z1287" s="309"/>
      <c r="AA1287" s="309"/>
      <c r="AB1287" s="309"/>
      <c r="AC1287" s="309"/>
      <c r="AD1287" s="309"/>
    </row>
    <row r="1288" spans="18:30" s="311" customFormat="1" ht="12">
      <c r="R1288" s="309"/>
      <c r="S1288" s="309"/>
      <c r="T1288" s="309"/>
      <c r="U1288" s="309"/>
      <c r="V1288" s="309"/>
      <c r="W1288" s="309"/>
      <c r="X1288" s="309"/>
      <c r="Y1288" s="309"/>
      <c r="Z1288" s="309"/>
      <c r="AA1288" s="309"/>
      <c r="AB1288" s="309"/>
      <c r="AC1288" s="309"/>
      <c r="AD1288" s="309"/>
    </row>
    <row r="1289" spans="18:30" s="311" customFormat="1" ht="12">
      <c r="R1289" s="309"/>
      <c r="S1289" s="309"/>
      <c r="T1289" s="309"/>
      <c r="U1289" s="309"/>
      <c r="V1289" s="309"/>
      <c r="W1289" s="309"/>
      <c r="X1289" s="309"/>
      <c r="Y1289" s="309"/>
      <c r="Z1289" s="309"/>
      <c r="AA1289" s="309"/>
      <c r="AB1289" s="309"/>
      <c r="AC1289" s="309"/>
      <c r="AD1289" s="309"/>
    </row>
    <row r="1290" spans="18:30" s="311" customFormat="1" ht="12">
      <c r="R1290" s="309"/>
      <c r="S1290" s="309"/>
      <c r="T1290" s="309"/>
      <c r="U1290" s="309"/>
      <c r="V1290" s="309"/>
      <c r="W1290" s="309"/>
      <c r="X1290" s="309"/>
      <c r="Y1290" s="309"/>
      <c r="Z1290" s="309"/>
      <c r="AA1290" s="309"/>
      <c r="AB1290" s="309"/>
      <c r="AC1290" s="309"/>
      <c r="AD1290" s="309"/>
    </row>
    <row r="1291" spans="18:30" s="311" customFormat="1" ht="12">
      <c r="R1291" s="309"/>
      <c r="S1291" s="309"/>
      <c r="T1291" s="309"/>
      <c r="U1291" s="309"/>
      <c r="V1291" s="309"/>
      <c r="W1291" s="309"/>
      <c r="X1291" s="309"/>
      <c r="Y1291" s="309"/>
      <c r="Z1291" s="309"/>
      <c r="AA1291" s="309"/>
      <c r="AB1291" s="309"/>
      <c r="AC1291" s="309"/>
      <c r="AD1291" s="309"/>
    </row>
    <row r="1292" spans="18:30" s="311" customFormat="1" ht="12">
      <c r="R1292" s="309"/>
      <c r="S1292" s="309"/>
      <c r="T1292" s="309"/>
      <c r="U1292" s="309"/>
      <c r="V1292" s="309"/>
      <c r="W1292" s="309"/>
      <c r="X1292" s="309"/>
      <c r="Y1292" s="309"/>
      <c r="Z1292" s="309"/>
      <c r="AA1292" s="309"/>
      <c r="AB1292" s="309"/>
      <c r="AC1292" s="309"/>
      <c r="AD1292" s="309"/>
    </row>
    <row r="1293" spans="18:30" s="311" customFormat="1" ht="12">
      <c r="R1293" s="309"/>
      <c r="S1293" s="309"/>
      <c r="T1293" s="309"/>
      <c r="U1293" s="309"/>
      <c r="V1293" s="309"/>
      <c r="W1293" s="309"/>
      <c r="X1293" s="309"/>
      <c r="Y1293" s="309"/>
      <c r="Z1293" s="309"/>
      <c r="AA1293" s="309"/>
      <c r="AB1293" s="309"/>
      <c r="AC1293" s="309"/>
      <c r="AD1293" s="309"/>
    </row>
    <row r="1294" spans="18:30" s="311" customFormat="1" ht="12">
      <c r="R1294" s="309"/>
      <c r="S1294" s="309"/>
      <c r="T1294" s="309"/>
      <c r="U1294" s="309"/>
      <c r="V1294" s="309"/>
      <c r="W1294" s="309"/>
      <c r="X1294" s="309"/>
      <c r="Y1294" s="309"/>
      <c r="Z1294" s="309"/>
      <c r="AA1294" s="309"/>
      <c r="AB1294" s="309"/>
      <c r="AC1294" s="309"/>
      <c r="AD1294" s="309"/>
    </row>
    <row r="1295" spans="18:30" s="311" customFormat="1" ht="12">
      <c r="R1295" s="309"/>
      <c r="S1295" s="309"/>
      <c r="T1295" s="309"/>
      <c r="U1295" s="309"/>
      <c r="V1295" s="309"/>
      <c r="W1295" s="309"/>
      <c r="X1295" s="309"/>
      <c r="Y1295" s="309"/>
      <c r="Z1295" s="309"/>
      <c r="AA1295" s="309"/>
      <c r="AB1295" s="309"/>
      <c r="AC1295" s="309"/>
      <c r="AD1295" s="309"/>
    </row>
    <row r="1296" spans="18:30" s="311" customFormat="1" ht="12">
      <c r="R1296" s="309"/>
      <c r="S1296" s="309"/>
      <c r="T1296" s="309"/>
      <c r="U1296" s="309"/>
      <c r="V1296" s="309"/>
      <c r="W1296" s="309"/>
      <c r="X1296" s="309"/>
      <c r="Y1296" s="309"/>
      <c r="Z1296" s="309"/>
      <c r="AA1296" s="309"/>
      <c r="AB1296" s="309"/>
      <c r="AC1296" s="309"/>
      <c r="AD1296" s="309"/>
    </row>
    <row r="1297" spans="18:30" s="311" customFormat="1" ht="12">
      <c r="R1297" s="309"/>
      <c r="S1297" s="309"/>
      <c r="T1297" s="309"/>
      <c r="U1297" s="309"/>
      <c r="V1297" s="309"/>
      <c r="W1297" s="309"/>
      <c r="X1297" s="309"/>
      <c r="Y1297" s="309"/>
      <c r="Z1297" s="309"/>
      <c r="AA1297" s="309"/>
      <c r="AB1297" s="309"/>
      <c r="AC1297" s="309"/>
      <c r="AD1297" s="309"/>
    </row>
    <row r="1298" spans="18:30" s="311" customFormat="1" ht="12">
      <c r="R1298" s="309"/>
      <c r="S1298" s="309"/>
      <c r="T1298" s="309"/>
      <c r="U1298" s="309"/>
      <c r="V1298" s="309"/>
      <c r="W1298" s="309"/>
      <c r="X1298" s="309"/>
      <c r="Y1298" s="309"/>
      <c r="Z1298" s="309"/>
      <c r="AA1298" s="309"/>
      <c r="AB1298" s="309"/>
      <c r="AC1298" s="309"/>
      <c r="AD1298" s="309"/>
    </row>
    <row r="1299" spans="18:30" s="311" customFormat="1" ht="12">
      <c r="R1299" s="309"/>
      <c r="S1299" s="309"/>
      <c r="T1299" s="309"/>
      <c r="U1299" s="309"/>
      <c r="V1299" s="309"/>
      <c r="W1299" s="309"/>
      <c r="X1299" s="309"/>
      <c r="Y1299" s="309"/>
      <c r="Z1299" s="309"/>
      <c r="AA1299" s="309"/>
      <c r="AB1299" s="309"/>
      <c r="AC1299" s="309"/>
      <c r="AD1299" s="309"/>
    </row>
    <row r="1300" spans="18:30" s="311" customFormat="1" ht="12">
      <c r="R1300" s="309"/>
      <c r="S1300" s="309"/>
      <c r="T1300" s="309"/>
      <c r="U1300" s="309"/>
      <c r="V1300" s="309"/>
      <c r="W1300" s="309"/>
      <c r="X1300" s="309"/>
      <c r="Y1300" s="309"/>
      <c r="Z1300" s="309"/>
      <c r="AA1300" s="309"/>
      <c r="AB1300" s="309"/>
      <c r="AC1300" s="309"/>
      <c r="AD1300" s="309"/>
    </row>
    <row r="1301" spans="18:30" s="311" customFormat="1" ht="12">
      <c r="R1301" s="309"/>
      <c r="S1301" s="309"/>
      <c r="T1301" s="309"/>
      <c r="U1301" s="309"/>
      <c r="V1301" s="309"/>
      <c r="W1301" s="309"/>
      <c r="X1301" s="309"/>
      <c r="Y1301" s="309"/>
      <c r="Z1301" s="309"/>
      <c r="AA1301" s="309"/>
      <c r="AB1301" s="309"/>
      <c r="AC1301" s="309"/>
      <c r="AD1301" s="309"/>
    </row>
    <row r="1302" spans="18:30" s="311" customFormat="1" ht="12">
      <c r="R1302" s="309"/>
      <c r="S1302" s="309"/>
      <c r="T1302" s="309"/>
      <c r="U1302" s="309"/>
      <c r="V1302" s="309"/>
      <c r="W1302" s="309"/>
      <c r="X1302" s="309"/>
      <c r="Y1302" s="309"/>
      <c r="Z1302" s="309"/>
      <c r="AA1302" s="309"/>
      <c r="AB1302" s="309"/>
      <c r="AC1302" s="309"/>
      <c r="AD1302" s="309"/>
    </row>
    <row r="1303" spans="18:30" s="311" customFormat="1" ht="12">
      <c r="R1303" s="309"/>
      <c r="S1303" s="309"/>
      <c r="T1303" s="309"/>
      <c r="U1303" s="309"/>
      <c r="V1303" s="309"/>
      <c r="W1303" s="309"/>
      <c r="X1303" s="309"/>
      <c r="Y1303" s="309"/>
      <c r="Z1303" s="309"/>
      <c r="AA1303" s="309"/>
      <c r="AB1303" s="309"/>
      <c r="AC1303" s="309"/>
      <c r="AD1303" s="309"/>
    </row>
    <row r="1304" spans="18:30" s="311" customFormat="1" ht="12">
      <c r="R1304" s="309"/>
      <c r="S1304" s="309"/>
      <c r="T1304" s="309"/>
      <c r="U1304" s="309"/>
      <c r="V1304" s="309"/>
      <c r="W1304" s="309"/>
      <c r="X1304" s="309"/>
      <c r="Y1304" s="309"/>
      <c r="Z1304" s="309"/>
      <c r="AA1304" s="309"/>
      <c r="AB1304" s="309"/>
      <c r="AC1304" s="309"/>
      <c r="AD1304" s="309"/>
    </row>
    <row r="1305" spans="18:30" s="311" customFormat="1" ht="12">
      <c r="R1305" s="309"/>
      <c r="S1305" s="309"/>
      <c r="T1305" s="309"/>
      <c r="U1305" s="309"/>
      <c r="V1305" s="309"/>
      <c r="W1305" s="309"/>
      <c r="X1305" s="309"/>
      <c r="Y1305" s="309"/>
      <c r="Z1305" s="309"/>
      <c r="AA1305" s="309"/>
      <c r="AB1305" s="309"/>
      <c r="AC1305" s="309"/>
      <c r="AD1305" s="309"/>
    </row>
    <row r="1306" spans="18:30" s="311" customFormat="1" ht="12">
      <c r="R1306" s="309"/>
      <c r="S1306" s="309"/>
      <c r="T1306" s="309"/>
      <c r="U1306" s="309"/>
      <c r="V1306" s="309"/>
      <c r="W1306" s="309"/>
      <c r="X1306" s="309"/>
      <c r="Y1306" s="309"/>
      <c r="Z1306" s="309"/>
      <c r="AA1306" s="309"/>
      <c r="AB1306" s="309"/>
      <c r="AC1306" s="309"/>
      <c r="AD1306" s="309"/>
    </row>
    <row r="1307" spans="18:30" s="311" customFormat="1" ht="12">
      <c r="R1307" s="309"/>
      <c r="S1307" s="309"/>
      <c r="T1307" s="309"/>
      <c r="U1307" s="309"/>
      <c r="V1307" s="309"/>
      <c r="W1307" s="309"/>
      <c r="X1307" s="309"/>
      <c r="Y1307" s="309"/>
      <c r="Z1307" s="309"/>
      <c r="AA1307" s="309"/>
      <c r="AB1307" s="309"/>
      <c r="AC1307" s="309"/>
      <c r="AD1307" s="309"/>
    </row>
    <row r="1308" spans="18:30" s="311" customFormat="1" ht="12">
      <c r="R1308" s="309"/>
      <c r="S1308" s="309"/>
      <c r="T1308" s="309"/>
      <c r="U1308" s="309"/>
      <c r="V1308" s="309"/>
      <c r="W1308" s="309"/>
      <c r="X1308" s="309"/>
      <c r="Y1308" s="309"/>
      <c r="Z1308" s="309"/>
      <c r="AA1308" s="309"/>
      <c r="AB1308" s="309"/>
      <c r="AC1308" s="309"/>
      <c r="AD1308" s="309"/>
    </row>
    <row r="1309" spans="18:30" s="311" customFormat="1" ht="12">
      <c r="R1309" s="309"/>
      <c r="S1309" s="309"/>
      <c r="T1309" s="309"/>
      <c r="U1309" s="309"/>
      <c r="V1309" s="309"/>
      <c r="W1309" s="309"/>
      <c r="X1309" s="309"/>
      <c r="Y1309" s="309"/>
      <c r="Z1309" s="309"/>
      <c r="AA1309" s="309"/>
      <c r="AB1309" s="309"/>
      <c r="AC1309" s="309"/>
      <c r="AD1309" s="309"/>
    </row>
    <row r="1310" spans="18:30" s="311" customFormat="1" ht="12">
      <c r="R1310" s="309"/>
      <c r="S1310" s="309"/>
      <c r="T1310" s="309"/>
      <c r="U1310" s="309"/>
      <c r="V1310" s="309"/>
      <c r="W1310" s="309"/>
      <c r="X1310" s="309"/>
      <c r="Y1310" s="309"/>
      <c r="Z1310" s="309"/>
      <c r="AA1310" s="309"/>
      <c r="AB1310" s="309"/>
      <c r="AC1310" s="309"/>
      <c r="AD1310" s="309"/>
    </row>
    <row r="1311" spans="18:30" s="311" customFormat="1" ht="12">
      <c r="R1311" s="309"/>
      <c r="S1311" s="309"/>
      <c r="T1311" s="309"/>
      <c r="U1311" s="309"/>
      <c r="V1311" s="309"/>
      <c r="W1311" s="309"/>
      <c r="X1311" s="309"/>
      <c r="Y1311" s="309"/>
      <c r="Z1311" s="309"/>
      <c r="AA1311" s="309"/>
      <c r="AB1311" s="309"/>
      <c r="AC1311" s="309"/>
      <c r="AD1311" s="309"/>
    </row>
    <row r="1312" spans="18:30" s="311" customFormat="1" ht="12">
      <c r="R1312" s="309"/>
      <c r="S1312" s="309"/>
      <c r="T1312" s="309"/>
      <c r="U1312" s="309"/>
      <c r="V1312" s="309"/>
      <c r="W1312" s="309"/>
      <c r="X1312" s="309"/>
      <c r="Y1312" s="309"/>
      <c r="Z1312" s="309"/>
      <c r="AA1312" s="309"/>
      <c r="AB1312" s="309"/>
      <c r="AC1312" s="309"/>
      <c r="AD1312" s="309"/>
    </row>
    <row r="1313" spans="18:30" s="311" customFormat="1" ht="12">
      <c r="R1313" s="309"/>
      <c r="S1313" s="309"/>
      <c r="T1313" s="309"/>
      <c r="U1313" s="309"/>
      <c r="V1313" s="309"/>
      <c r="W1313" s="309"/>
      <c r="X1313" s="309"/>
      <c r="Y1313" s="309"/>
      <c r="Z1313" s="309"/>
      <c r="AA1313" s="309"/>
      <c r="AB1313" s="309"/>
      <c r="AC1313" s="309"/>
      <c r="AD1313" s="309"/>
    </row>
    <row r="1314" spans="18:30" s="311" customFormat="1" ht="12">
      <c r="R1314" s="309"/>
      <c r="S1314" s="309"/>
      <c r="T1314" s="309"/>
      <c r="U1314" s="309"/>
      <c r="V1314" s="309"/>
      <c r="W1314" s="309"/>
      <c r="X1314" s="309"/>
      <c r="Y1314" s="309"/>
      <c r="Z1314" s="309"/>
      <c r="AA1314" s="309"/>
      <c r="AB1314" s="309"/>
      <c r="AC1314" s="309"/>
      <c r="AD1314" s="309"/>
    </row>
    <row r="1315" spans="18:30" s="311" customFormat="1" ht="12">
      <c r="R1315" s="309"/>
      <c r="S1315" s="309"/>
      <c r="T1315" s="309"/>
      <c r="U1315" s="309"/>
      <c r="V1315" s="309"/>
      <c r="W1315" s="309"/>
      <c r="X1315" s="309"/>
      <c r="Y1315" s="309"/>
      <c r="Z1315" s="309"/>
      <c r="AA1315" s="309"/>
      <c r="AB1315" s="309"/>
      <c r="AC1315" s="309"/>
      <c r="AD1315" s="309"/>
    </row>
    <row r="1316" spans="18:30" s="311" customFormat="1" ht="12">
      <c r="R1316" s="309"/>
      <c r="S1316" s="309"/>
      <c r="T1316" s="309"/>
      <c r="U1316" s="309"/>
      <c r="V1316" s="309"/>
      <c r="W1316" s="309"/>
      <c r="X1316" s="309"/>
      <c r="Y1316" s="309"/>
      <c r="Z1316" s="309"/>
      <c r="AA1316" s="309"/>
      <c r="AB1316" s="309"/>
      <c r="AC1316" s="309"/>
      <c r="AD1316" s="309"/>
    </row>
    <row r="1317" spans="18:30" s="311" customFormat="1" ht="12">
      <c r="R1317" s="309"/>
      <c r="S1317" s="309"/>
      <c r="T1317" s="309"/>
      <c r="U1317" s="309"/>
      <c r="V1317" s="309"/>
      <c r="W1317" s="309"/>
      <c r="X1317" s="309"/>
      <c r="Y1317" s="309"/>
      <c r="Z1317" s="309"/>
      <c r="AA1317" s="309"/>
      <c r="AB1317" s="309"/>
      <c r="AC1317" s="309"/>
      <c r="AD1317" s="309"/>
    </row>
    <row r="1318" spans="18:30" s="311" customFormat="1" ht="12">
      <c r="R1318" s="309"/>
      <c r="S1318" s="309"/>
      <c r="T1318" s="309"/>
      <c r="U1318" s="309"/>
      <c r="V1318" s="309"/>
      <c r="W1318" s="309"/>
      <c r="X1318" s="309"/>
      <c r="Y1318" s="309"/>
      <c r="Z1318" s="309"/>
      <c r="AA1318" s="309"/>
      <c r="AB1318" s="309"/>
      <c r="AC1318" s="309"/>
      <c r="AD1318" s="309"/>
    </row>
    <row r="1319" spans="18:30" s="311" customFormat="1" ht="12">
      <c r="R1319" s="309"/>
      <c r="S1319" s="309"/>
      <c r="T1319" s="309"/>
      <c r="U1319" s="309"/>
      <c r="V1319" s="309"/>
      <c r="W1319" s="309"/>
      <c r="X1319" s="309"/>
      <c r="Y1319" s="309"/>
      <c r="Z1319" s="309"/>
      <c r="AA1319" s="309"/>
      <c r="AB1319" s="309"/>
      <c r="AC1319" s="309"/>
      <c r="AD1319" s="309"/>
    </row>
    <row r="1320" spans="18:30" s="311" customFormat="1" ht="12">
      <c r="R1320" s="309"/>
      <c r="S1320" s="309"/>
      <c r="T1320" s="309"/>
      <c r="U1320" s="309"/>
      <c r="V1320" s="309"/>
      <c r="W1320" s="309"/>
      <c r="X1320" s="309"/>
      <c r="Y1320" s="309"/>
      <c r="Z1320" s="309"/>
      <c r="AA1320" s="309"/>
      <c r="AB1320" s="309"/>
      <c r="AC1320" s="309"/>
      <c r="AD1320" s="309"/>
    </row>
    <row r="1321" spans="18:30" s="311" customFormat="1" ht="12">
      <c r="R1321" s="309"/>
      <c r="S1321" s="309"/>
      <c r="T1321" s="309"/>
      <c r="U1321" s="309"/>
      <c r="V1321" s="309"/>
      <c r="W1321" s="309"/>
      <c r="X1321" s="309"/>
      <c r="Y1321" s="309"/>
      <c r="Z1321" s="309"/>
      <c r="AA1321" s="309"/>
      <c r="AB1321" s="309"/>
      <c r="AC1321" s="309"/>
      <c r="AD1321" s="309"/>
    </row>
    <row r="1322" spans="18:30" s="311" customFormat="1" ht="12">
      <c r="R1322" s="309"/>
      <c r="S1322" s="309"/>
      <c r="T1322" s="309"/>
      <c r="U1322" s="309"/>
      <c r="V1322" s="309"/>
      <c r="W1322" s="309"/>
      <c r="X1322" s="309"/>
      <c r="Y1322" s="309"/>
      <c r="Z1322" s="309"/>
      <c r="AA1322" s="309"/>
      <c r="AB1322" s="309"/>
      <c r="AC1322" s="309"/>
      <c r="AD1322" s="309"/>
    </row>
    <row r="1323" spans="18:30" s="311" customFormat="1" ht="12">
      <c r="R1323" s="309"/>
      <c r="S1323" s="309"/>
      <c r="T1323" s="309"/>
      <c r="U1323" s="309"/>
      <c r="V1323" s="309"/>
      <c r="W1323" s="309"/>
      <c r="X1323" s="309"/>
      <c r="Y1323" s="309"/>
      <c r="Z1323" s="309"/>
      <c r="AA1323" s="309"/>
      <c r="AB1323" s="309"/>
      <c r="AC1323" s="309"/>
      <c r="AD1323" s="309"/>
    </row>
    <row r="1324" spans="18:30" s="311" customFormat="1" ht="12">
      <c r="R1324" s="309"/>
      <c r="S1324" s="309"/>
      <c r="T1324" s="309"/>
      <c r="U1324" s="309"/>
      <c r="V1324" s="309"/>
      <c r="W1324" s="309"/>
      <c r="X1324" s="309"/>
      <c r="Y1324" s="309"/>
      <c r="Z1324" s="309"/>
      <c r="AA1324" s="309"/>
      <c r="AB1324" s="309"/>
      <c r="AC1324" s="309"/>
      <c r="AD1324" s="309"/>
    </row>
    <row r="1325" spans="18:30" s="311" customFormat="1" ht="12">
      <c r="R1325" s="309"/>
      <c r="S1325" s="309"/>
      <c r="T1325" s="309"/>
      <c r="U1325" s="309"/>
      <c r="V1325" s="309"/>
      <c r="W1325" s="309"/>
      <c r="X1325" s="309"/>
      <c r="Y1325" s="309"/>
      <c r="Z1325" s="309"/>
      <c r="AA1325" s="309"/>
      <c r="AB1325" s="309"/>
      <c r="AC1325" s="309"/>
      <c r="AD1325" s="309"/>
    </row>
    <row r="1326" spans="18:30" s="311" customFormat="1" ht="12">
      <c r="R1326" s="309"/>
      <c r="S1326" s="309"/>
      <c r="T1326" s="309"/>
      <c r="U1326" s="309"/>
      <c r="V1326" s="309"/>
      <c r="W1326" s="309"/>
      <c r="X1326" s="309"/>
      <c r="Y1326" s="309"/>
      <c r="Z1326" s="309"/>
      <c r="AA1326" s="309"/>
      <c r="AB1326" s="309"/>
      <c r="AC1326" s="309"/>
      <c r="AD1326" s="309"/>
    </row>
    <row r="1327" spans="18:30" s="311" customFormat="1" ht="12">
      <c r="R1327" s="309"/>
      <c r="S1327" s="309"/>
      <c r="T1327" s="309"/>
      <c r="U1327" s="309"/>
      <c r="V1327" s="309"/>
      <c r="W1327" s="309"/>
      <c r="X1327" s="309"/>
      <c r="Y1327" s="309"/>
      <c r="Z1327" s="309"/>
      <c r="AA1327" s="309"/>
      <c r="AB1327" s="309"/>
      <c r="AC1327" s="309"/>
      <c r="AD1327" s="309"/>
    </row>
    <row r="1328" spans="18:30" s="311" customFormat="1" ht="12">
      <c r="R1328" s="309"/>
      <c r="S1328" s="309"/>
      <c r="T1328" s="309"/>
      <c r="U1328" s="309"/>
      <c r="V1328" s="309"/>
      <c r="W1328" s="309"/>
      <c r="X1328" s="309"/>
      <c r="Y1328" s="309"/>
      <c r="Z1328" s="309"/>
      <c r="AA1328" s="309"/>
      <c r="AB1328" s="309"/>
      <c r="AC1328" s="309"/>
      <c r="AD1328" s="309"/>
    </row>
    <row r="1329" spans="18:30" s="311" customFormat="1" ht="12">
      <c r="R1329" s="309"/>
      <c r="S1329" s="309"/>
      <c r="T1329" s="309"/>
      <c r="U1329" s="309"/>
      <c r="V1329" s="309"/>
      <c r="W1329" s="309"/>
      <c r="X1329" s="309"/>
      <c r="Y1329" s="309"/>
      <c r="Z1329" s="309"/>
      <c r="AA1329" s="309"/>
      <c r="AB1329" s="309"/>
      <c r="AC1329" s="309"/>
      <c r="AD1329" s="309"/>
    </row>
    <row r="1330" spans="18:30" s="311" customFormat="1" ht="12">
      <c r="R1330" s="309"/>
      <c r="S1330" s="309"/>
      <c r="T1330" s="309"/>
      <c r="U1330" s="309"/>
      <c r="V1330" s="309"/>
      <c r="W1330" s="309"/>
      <c r="X1330" s="309"/>
      <c r="Y1330" s="309"/>
      <c r="Z1330" s="309"/>
      <c r="AA1330" s="309"/>
      <c r="AB1330" s="309"/>
      <c r="AC1330" s="309"/>
      <c r="AD1330" s="309"/>
    </row>
    <row r="1331" spans="18:30" s="311" customFormat="1" ht="12">
      <c r="R1331" s="309"/>
      <c r="S1331" s="309"/>
      <c r="T1331" s="309"/>
      <c r="U1331" s="309"/>
      <c r="V1331" s="309"/>
      <c r="W1331" s="309"/>
      <c r="X1331" s="309"/>
      <c r="Y1331" s="309"/>
      <c r="Z1331" s="309"/>
      <c r="AA1331" s="309"/>
      <c r="AB1331" s="309"/>
      <c r="AC1331" s="309"/>
      <c r="AD1331" s="309"/>
    </row>
    <row r="1332" spans="18:30" s="311" customFormat="1" ht="12">
      <c r="R1332" s="309"/>
      <c r="S1332" s="309"/>
      <c r="T1332" s="309"/>
      <c r="U1332" s="309"/>
      <c r="V1332" s="309"/>
      <c r="W1332" s="309"/>
      <c r="X1332" s="309"/>
      <c r="Y1332" s="309"/>
      <c r="Z1332" s="309"/>
      <c r="AA1332" s="309"/>
      <c r="AB1332" s="309"/>
      <c r="AC1332" s="309"/>
      <c r="AD1332" s="309"/>
    </row>
    <row r="1333" spans="18:30" s="311" customFormat="1" ht="12">
      <c r="R1333" s="309"/>
      <c r="S1333" s="309"/>
      <c r="T1333" s="309"/>
      <c r="U1333" s="309"/>
      <c r="V1333" s="309"/>
      <c r="W1333" s="309"/>
      <c r="X1333" s="309"/>
      <c r="Y1333" s="309"/>
      <c r="Z1333" s="309"/>
      <c r="AA1333" s="309"/>
      <c r="AB1333" s="309"/>
      <c r="AC1333" s="309"/>
      <c r="AD1333" s="309"/>
    </row>
    <row r="1334" spans="18:30" s="311" customFormat="1" ht="12">
      <c r="R1334" s="309"/>
      <c r="S1334" s="309"/>
      <c r="T1334" s="309"/>
      <c r="U1334" s="309"/>
      <c r="V1334" s="309"/>
      <c r="W1334" s="309"/>
      <c r="X1334" s="309"/>
      <c r="Y1334" s="309"/>
      <c r="Z1334" s="309"/>
      <c r="AA1334" s="309"/>
      <c r="AB1334" s="309"/>
      <c r="AC1334" s="309"/>
      <c r="AD1334" s="309"/>
    </row>
    <row r="1335" spans="18:30" s="311" customFormat="1" ht="12">
      <c r="R1335" s="309"/>
      <c r="S1335" s="309"/>
      <c r="T1335" s="309"/>
      <c r="U1335" s="309"/>
      <c r="V1335" s="309"/>
      <c r="W1335" s="309"/>
      <c r="X1335" s="309"/>
      <c r="Y1335" s="309"/>
      <c r="Z1335" s="309"/>
      <c r="AA1335" s="309"/>
      <c r="AB1335" s="309"/>
      <c r="AC1335" s="309"/>
      <c r="AD1335" s="309"/>
    </row>
    <row r="1336" spans="18:30" s="311" customFormat="1" ht="12">
      <c r="R1336" s="309"/>
      <c r="S1336" s="309"/>
      <c r="T1336" s="309"/>
      <c r="U1336" s="309"/>
      <c r="V1336" s="309"/>
      <c r="W1336" s="309"/>
      <c r="X1336" s="309"/>
      <c r="Y1336" s="309"/>
      <c r="Z1336" s="309"/>
      <c r="AA1336" s="309"/>
      <c r="AB1336" s="309"/>
      <c r="AC1336" s="309"/>
      <c r="AD1336" s="309"/>
    </row>
    <row r="1337" spans="18:30" s="311" customFormat="1" ht="12">
      <c r="R1337" s="309"/>
      <c r="S1337" s="309"/>
      <c r="T1337" s="309"/>
      <c r="U1337" s="309"/>
      <c r="V1337" s="309"/>
      <c r="W1337" s="309"/>
      <c r="X1337" s="309"/>
      <c r="Y1337" s="309"/>
      <c r="Z1337" s="309"/>
      <c r="AA1337" s="309"/>
      <c r="AB1337" s="309"/>
      <c r="AC1337" s="309"/>
      <c r="AD1337" s="309"/>
    </row>
    <row r="1338" spans="18:30" s="311" customFormat="1" ht="12">
      <c r="R1338" s="309"/>
      <c r="S1338" s="309"/>
      <c r="T1338" s="309"/>
      <c r="U1338" s="309"/>
      <c r="V1338" s="309"/>
      <c r="W1338" s="309"/>
      <c r="X1338" s="309"/>
      <c r="Y1338" s="309"/>
      <c r="Z1338" s="309"/>
      <c r="AA1338" s="309"/>
      <c r="AB1338" s="309"/>
      <c r="AC1338" s="309"/>
      <c r="AD1338" s="309"/>
    </row>
    <row r="1339" spans="18:30" s="311" customFormat="1" ht="12">
      <c r="R1339" s="309"/>
      <c r="S1339" s="309"/>
      <c r="T1339" s="309"/>
      <c r="U1339" s="309"/>
      <c r="V1339" s="309"/>
      <c r="W1339" s="309"/>
      <c r="X1339" s="309"/>
      <c r="Y1339" s="309"/>
      <c r="Z1339" s="309"/>
      <c r="AA1339" s="309"/>
      <c r="AB1339" s="309"/>
      <c r="AC1339" s="309"/>
      <c r="AD1339" s="309"/>
    </row>
    <row r="1340" spans="18:30" s="311" customFormat="1" ht="12">
      <c r="R1340" s="309"/>
      <c r="S1340" s="309"/>
      <c r="T1340" s="309"/>
      <c r="U1340" s="309"/>
      <c r="V1340" s="309"/>
      <c r="W1340" s="309"/>
      <c r="X1340" s="309"/>
      <c r="Y1340" s="309"/>
      <c r="Z1340" s="309"/>
      <c r="AA1340" s="309"/>
      <c r="AB1340" s="309"/>
      <c r="AC1340" s="309"/>
      <c r="AD1340" s="309"/>
    </row>
    <row r="1341" spans="18:30" s="311" customFormat="1" ht="12">
      <c r="R1341" s="309"/>
      <c r="S1341" s="309"/>
      <c r="T1341" s="309"/>
      <c r="U1341" s="309"/>
      <c r="V1341" s="309"/>
      <c r="W1341" s="309"/>
      <c r="X1341" s="309"/>
      <c r="Y1341" s="309"/>
      <c r="Z1341" s="309"/>
      <c r="AA1341" s="309"/>
      <c r="AB1341" s="309"/>
      <c r="AC1341" s="309"/>
      <c r="AD1341" s="309"/>
    </row>
    <row r="1342" spans="18:30" s="311" customFormat="1" ht="12">
      <c r="R1342" s="309"/>
      <c r="S1342" s="309"/>
      <c r="T1342" s="309"/>
      <c r="U1342" s="309"/>
      <c r="V1342" s="309"/>
      <c r="W1342" s="309"/>
      <c r="X1342" s="309"/>
      <c r="Y1342" s="309"/>
      <c r="Z1342" s="309"/>
      <c r="AA1342" s="309"/>
      <c r="AB1342" s="309"/>
      <c r="AC1342" s="309"/>
      <c r="AD1342" s="309"/>
    </row>
    <row r="1343" spans="18:30" s="311" customFormat="1" ht="12">
      <c r="R1343" s="309"/>
      <c r="S1343" s="309"/>
      <c r="T1343" s="309"/>
      <c r="U1343" s="309"/>
      <c r="V1343" s="309"/>
      <c r="W1343" s="309"/>
      <c r="X1343" s="309"/>
      <c r="Y1343" s="309"/>
      <c r="Z1343" s="309"/>
      <c r="AA1343" s="309"/>
      <c r="AB1343" s="309"/>
      <c r="AC1343" s="309"/>
      <c r="AD1343" s="309"/>
    </row>
    <row r="1344" spans="18:30" s="311" customFormat="1" ht="12">
      <c r="R1344" s="309"/>
      <c r="S1344" s="309"/>
      <c r="T1344" s="309"/>
      <c r="U1344" s="309"/>
      <c r="V1344" s="309"/>
      <c r="W1344" s="309"/>
      <c r="X1344" s="309"/>
      <c r="Y1344" s="309"/>
      <c r="Z1344" s="309"/>
      <c r="AA1344" s="309"/>
      <c r="AB1344" s="309"/>
      <c r="AC1344" s="309"/>
      <c r="AD1344" s="309"/>
    </row>
    <row r="1345" spans="18:30" s="311" customFormat="1" ht="12">
      <c r="R1345" s="309"/>
      <c r="S1345" s="309"/>
      <c r="T1345" s="309"/>
      <c r="U1345" s="309"/>
      <c r="V1345" s="309"/>
      <c r="W1345" s="309"/>
      <c r="X1345" s="309"/>
      <c r="Y1345" s="309"/>
      <c r="Z1345" s="309"/>
      <c r="AA1345" s="309"/>
      <c r="AB1345" s="309"/>
      <c r="AC1345" s="309"/>
      <c r="AD1345" s="309"/>
    </row>
    <row r="1346" spans="18:30" s="311" customFormat="1" ht="12">
      <c r="R1346" s="309"/>
      <c r="S1346" s="309"/>
      <c r="T1346" s="309"/>
      <c r="U1346" s="309"/>
      <c r="V1346" s="309"/>
      <c r="W1346" s="309"/>
      <c r="X1346" s="309"/>
      <c r="Y1346" s="309"/>
      <c r="Z1346" s="309"/>
      <c r="AA1346" s="309"/>
      <c r="AB1346" s="309"/>
      <c r="AC1346" s="309"/>
      <c r="AD1346" s="309"/>
    </row>
    <row r="1347" spans="18:30" s="311" customFormat="1" ht="12">
      <c r="R1347" s="309"/>
      <c r="S1347" s="309"/>
      <c r="T1347" s="309"/>
      <c r="U1347" s="309"/>
      <c r="V1347" s="309"/>
      <c r="W1347" s="309"/>
      <c r="X1347" s="309"/>
      <c r="Y1347" s="309"/>
      <c r="Z1347" s="309"/>
      <c r="AA1347" s="309"/>
      <c r="AB1347" s="309"/>
      <c r="AC1347" s="309"/>
      <c r="AD1347" s="309"/>
    </row>
    <row r="1348" spans="18:30" s="311" customFormat="1" ht="12">
      <c r="R1348" s="309"/>
      <c r="S1348" s="309"/>
      <c r="T1348" s="309"/>
      <c r="U1348" s="309"/>
      <c r="V1348" s="309"/>
      <c r="W1348" s="309"/>
      <c r="X1348" s="309"/>
      <c r="Y1348" s="309"/>
      <c r="Z1348" s="309"/>
      <c r="AA1348" s="309"/>
      <c r="AB1348" s="309"/>
      <c r="AC1348" s="309"/>
      <c r="AD1348" s="309"/>
    </row>
    <row r="1349" spans="18:30" s="311" customFormat="1" ht="12">
      <c r="R1349" s="309"/>
      <c r="S1349" s="309"/>
      <c r="T1349" s="309"/>
      <c r="U1349" s="309"/>
      <c r="V1349" s="309"/>
      <c r="W1349" s="309"/>
      <c r="X1349" s="309"/>
      <c r="Y1349" s="309"/>
      <c r="Z1349" s="309"/>
      <c r="AA1349" s="309"/>
      <c r="AB1349" s="309"/>
      <c r="AC1349" s="309"/>
      <c r="AD1349" s="309"/>
    </row>
    <row r="1350" spans="18:30" s="311" customFormat="1" ht="12">
      <c r="R1350" s="309"/>
      <c r="S1350" s="309"/>
      <c r="T1350" s="309"/>
      <c r="U1350" s="309"/>
      <c r="V1350" s="309"/>
      <c r="W1350" s="309"/>
      <c r="X1350" s="309"/>
      <c r="Y1350" s="309"/>
      <c r="Z1350" s="309"/>
      <c r="AA1350" s="309"/>
      <c r="AB1350" s="309"/>
      <c r="AC1350" s="309"/>
      <c r="AD1350" s="309"/>
    </row>
    <row r="1351" spans="18:30" s="311" customFormat="1" ht="12">
      <c r="R1351" s="309"/>
      <c r="S1351" s="309"/>
      <c r="T1351" s="309"/>
      <c r="U1351" s="309"/>
      <c r="V1351" s="309"/>
      <c r="W1351" s="309"/>
      <c r="X1351" s="309"/>
      <c r="Y1351" s="309"/>
      <c r="Z1351" s="309"/>
      <c r="AA1351" s="309"/>
      <c r="AB1351" s="309"/>
      <c r="AC1351" s="309"/>
      <c r="AD1351" s="309"/>
    </row>
    <row r="1352" spans="18:30" s="311" customFormat="1" ht="12">
      <c r="R1352" s="309"/>
      <c r="S1352" s="309"/>
      <c r="T1352" s="309"/>
      <c r="U1352" s="309"/>
      <c r="V1352" s="309"/>
      <c r="W1352" s="309"/>
      <c r="X1352" s="309"/>
      <c r="Y1352" s="309"/>
      <c r="Z1352" s="309"/>
      <c r="AA1352" s="309"/>
      <c r="AB1352" s="309"/>
      <c r="AC1352" s="309"/>
      <c r="AD1352" s="309"/>
    </row>
    <row r="1353" spans="18:30" s="311" customFormat="1" ht="12">
      <c r="R1353" s="309"/>
      <c r="S1353" s="309"/>
      <c r="T1353" s="309"/>
      <c r="U1353" s="309"/>
      <c r="V1353" s="309"/>
      <c r="W1353" s="309"/>
      <c r="X1353" s="309"/>
      <c r="Y1353" s="309"/>
      <c r="Z1353" s="309"/>
      <c r="AA1353" s="309"/>
      <c r="AB1353" s="309"/>
      <c r="AC1353" s="309"/>
      <c r="AD1353" s="309"/>
    </row>
    <row r="1354" spans="18:30" s="311" customFormat="1" ht="12">
      <c r="R1354" s="309"/>
      <c r="S1354" s="309"/>
      <c r="T1354" s="309"/>
      <c r="U1354" s="309"/>
      <c r="V1354" s="309"/>
      <c r="W1354" s="309"/>
      <c r="X1354" s="309"/>
      <c r="Y1354" s="309"/>
      <c r="Z1354" s="309"/>
      <c r="AA1354" s="309"/>
      <c r="AB1354" s="309"/>
      <c r="AC1354" s="309"/>
      <c r="AD1354" s="309"/>
    </row>
    <row r="1355" spans="18:30" s="311" customFormat="1" ht="12">
      <c r="R1355" s="309"/>
      <c r="S1355" s="309"/>
      <c r="T1355" s="309"/>
      <c r="U1355" s="309"/>
      <c r="V1355" s="309"/>
      <c r="W1355" s="309"/>
      <c r="X1355" s="309"/>
      <c r="Y1355" s="309"/>
      <c r="Z1355" s="309"/>
      <c r="AA1355" s="309"/>
      <c r="AB1355" s="309"/>
      <c r="AC1355" s="309"/>
      <c r="AD1355" s="309"/>
    </row>
    <row r="1356" spans="18:30" s="311" customFormat="1" ht="12">
      <c r="R1356" s="309"/>
      <c r="S1356" s="309"/>
      <c r="T1356" s="309"/>
      <c r="U1356" s="309"/>
      <c r="V1356" s="309"/>
      <c r="W1356" s="309"/>
      <c r="X1356" s="309"/>
      <c r="Y1356" s="309"/>
      <c r="Z1356" s="309"/>
      <c r="AA1356" s="309"/>
      <c r="AB1356" s="309"/>
      <c r="AC1356" s="309"/>
      <c r="AD1356" s="309"/>
    </row>
    <row r="1357" spans="18:30" s="311" customFormat="1" ht="12">
      <c r="R1357" s="309"/>
      <c r="S1357" s="309"/>
      <c r="T1357" s="309"/>
      <c r="U1357" s="309"/>
      <c r="V1357" s="309"/>
      <c r="W1357" s="309"/>
      <c r="X1357" s="309"/>
      <c r="Y1357" s="309"/>
      <c r="Z1357" s="309"/>
      <c r="AA1357" s="309"/>
      <c r="AB1357" s="309"/>
      <c r="AC1357" s="309"/>
      <c r="AD1357" s="309"/>
    </row>
    <row r="1358" spans="18:30" s="311" customFormat="1" ht="12">
      <c r="R1358" s="309"/>
      <c r="S1358" s="309"/>
      <c r="T1358" s="309"/>
      <c r="U1358" s="309"/>
      <c r="V1358" s="309"/>
      <c r="W1358" s="309"/>
      <c r="X1358" s="309"/>
      <c r="Y1358" s="309"/>
      <c r="Z1358" s="309"/>
      <c r="AA1358" s="309"/>
      <c r="AB1358" s="309"/>
      <c r="AC1358" s="309"/>
      <c r="AD1358" s="309"/>
    </row>
    <row r="1359" spans="18:30" s="311" customFormat="1" ht="12">
      <c r="R1359" s="309"/>
      <c r="S1359" s="309"/>
      <c r="T1359" s="309"/>
      <c r="U1359" s="309"/>
      <c r="V1359" s="309"/>
      <c r="W1359" s="309"/>
      <c r="X1359" s="309"/>
      <c r="Y1359" s="309"/>
      <c r="Z1359" s="309"/>
      <c r="AA1359" s="309"/>
      <c r="AB1359" s="309"/>
      <c r="AC1359" s="309"/>
      <c r="AD1359" s="309"/>
    </row>
    <row r="1360" spans="18:30" s="311" customFormat="1" ht="12">
      <c r="R1360" s="309"/>
      <c r="S1360" s="309"/>
      <c r="T1360" s="309"/>
      <c r="U1360" s="309"/>
      <c r="V1360" s="309"/>
      <c r="W1360" s="309"/>
      <c r="X1360" s="309"/>
      <c r="Y1360" s="309"/>
      <c r="Z1360" s="309"/>
      <c r="AA1360" s="309"/>
      <c r="AB1360" s="309"/>
      <c r="AC1360" s="309"/>
      <c r="AD1360" s="309"/>
    </row>
    <row r="1361" spans="18:30" s="311" customFormat="1" ht="12">
      <c r="R1361" s="309"/>
      <c r="S1361" s="309"/>
      <c r="T1361" s="309"/>
      <c r="U1361" s="309"/>
      <c r="V1361" s="309"/>
      <c r="W1361" s="309"/>
      <c r="X1361" s="309"/>
      <c r="Y1361" s="309"/>
      <c r="Z1361" s="309"/>
      <c r="AA1361" s="309"/>
      <c r="AB1361" s="309"/>
      <c r="AC1361" s="309"/>
      <c r="AD1361" s="309"/>
    </row>
    <row r="1362" spans="18:30" s="311" customFormat="1" ht="12">
      <c r="R1362" s="309"/>
      <c r="S1362" s="309"/>
      <c r="T1362" s="309"/>
      <c r="U1362" s="309"/>
      <c r="V1362" s="309"/>
      <c r="W1362" s="309"/>
      <c r="X1362" s="309"/>
      <c r="Y1362" s="309"/>
      <c r="Z1362" s="309"/>
      <c r="AA1362" s="309"/>
      <c r="AB1362" s="309"/>
      <c r="AC1362" s="309"/>
      <c r="AD1362" s="309"/>
    </row>
    <row r="1363" spans="18:30" s="311" customFormat="1" ht="12">
      <c r="R1363" s="309"/>
      <c r="S1363" s="309"/>
      <c r="T1363" s="309"/>
      <c r="U1363" s="309"/>
      <c r="V1363" s="309"/>
      <c r="W1363" s="309"/>
      <c r="X1363" s="309"/>
      <c r="Y1363" s="309"/>
      <c r="Z1363" s="309"/>
      <c r="AA1363" s="309"/>
      <c r="AB1363" s="309"/>
      <c r="AC1363" s="309"/>
      <c r="AD1363" s="309"/>
    </row>
    <row r="1364" spans="18:30" s="311" customFormat="1" ht="12">
      <c r="R1364" s="309"/>
      <c r="S1364" s="309"/>
      <c r="T1364" s="309"/>
      <c r="U1364" s="309"/>
      <c r="V1364" s="309"/>
      <c r="W1364" s="309"/>
      <c r="X1364" s="309"/>
      <c r="Y1364" s="309"/>
      <c r="Z1364" s="309"/>
      <c r="AA1364" s="309"/>
      <c r="AB1364" s="309"/>
      <c r="AC1364" s="309"/>
      <c r="AD1364" s="309"/>
    </row>
    <row r="1365" spans="18:30" s="311" customFormat="1" ht="12">
      <c r="R1365" s="309"/>
      <c r="S1365" s="309"/>
      <c r="T1365" s="309"/>
      <c r="U1365" s="309"/>
      <c r="V1365" s="309"/>
      <c r="W1365" s="309"/>
      <c r="X1365" s="309"/>
      <c r="Y1365" s="309"/>
      <c r="Z1365" s="309"/>
      <c r="AA1365" s="309"/>
      <c r="AB1365" s="309"/>
      <c r="AC1365" s="309"/>
      <c r="AD1365" s="309"/>
    </row>
    <row r="1366" spans="18:30" s="311" customFormat="1" ht="12">
      <c r="R1366" s="309"/>
      <c r="S1366" s="309"/>
      <c r="T1366" s="309"/>
      <c r="U1366" s="309"/>
      <c r="V1366" s="309"/>
      <c r="W1366" s="309"/>
      <c r="X1366" s="309"/>
      <c r="Y1366" s="309"/>
      <c r="Z1366" s="309"/>
      <c r="AA1366" s="309"/>
      <c r="AB1366" s="309"/>
      <c r="AC1366" s="309"/>
      <c r="AD1366" s="309"/>
    </row>
    <row r="1367" spans="18:30" s="311" customFormat="1" ht="12">
      <c r="R1367" s="309"/>
      <c r="S1367" s="309"/>
      <c r="T1367" s="309"/>
      <c r="U1367" s="309"/>
      <c r="V1367" s="309"/>
      <c r="W1367" s="309"/>
      <c r="X1367" s="309"/>
      <c r="Y1367" s="309"/>
      <c r="Z1367" s="309"/>
      <c r="AA1367" s="309"/>
      <c r="AB1367" s="309"/>
      <c r="AC1367" s="309"/>
      <c r="AD1367" s="309"/>
    </row>
    <row r="1368" spans="18:30" s="311" customFormat="1" ht="12">
      <c r="R1368" s="309"/>
      <c r="S1368" s="309"/>
      <c r="T1368" s="309"/>
      <c r="U1368" s="309"/>
      <c r="V1368" s="309"/>
      <c r="W1368" s="309"/>
      <c r="X1368" s="309"/>
      <c r="Y1368" s="309"/>
      <c r="Z1368" s="309"/>
      <c r="AA1368" s="309"/>
      <c r="AB1368" s="309"/>
      <c r="AC1368" s="309"/>
      <c r="AD1368" s="309"/>
    </row>
    <row r="1369" spans="18:30" s="311" customFormat="1" ht="12">
      <c r="R1369" s="309"/>
      <c r="S1369" s="309"/>
      <c r="T1369" s="309"/>
      <c r="U1369" s="309"/>
      <c r="V1369" s="309"/>
      <c r="W1369" s="309"/>
      <c r="X1369" s="309"/>
      <c r="Y1369" s="309"/>
      <c r="Z1369" s="309"/>
      <c r="AA1369" s="309"/>
      <c r="AB1369" s="309"/>
      <c r="AC1369" s="309"/>
      <c r="AD1369" s="309"/>
    </row>
    <row r="1370" spans="18:30" s="311" customFormat="1" ht="12">
      <c r="R1370" s="309"/>
      <c r="S1370" s="309"/>
      <c r="T1370" s="309"/>
      <c r="U1370" s="309"/>
      <c r="V1370" s="309"/>
      <c r="W1370" s="309"/>
      <c r="X1370" s="309"/>
      <c r="Y1370" s="309"/>
      <c r="Z1370" s="309"/>
      <c r="AA1370" s="309"/>
      <c r="AB1370" s="309"/>
      <c r="AC1370" s="309"/>
      <c r="AD1370" s="309"/>
    </row>
    <row r="1371" spans="18:30" s="311" customFormat="1" ht="12">
      <c r="R1371" s="309"/>
      <c r="S1371" s="309"/>
      <c r="T1371" s="309"/>
      <c r="U1371" s="309"/>
      <c r="V1371" s="309"/>
      <c r="W1371" s="309"/>
      <c r="X1371" s="309"/>
      <c r="Y1371" s="309"/>
      <c r="Z1371" s="309"/>
      <c r="AA1371" s="309"/>
      <c r="AB1371" s="309"/>
      <c r="AC1371" s="309"/>
      <c r="AD1371" s="309"/>
    </row>
    <row r="1372" spans="18:30" s="311" customFormat="1" ht="12">
      <c r="R1372" s="309"/>
      <c r="S1372" s="309"/>
      <c r="T1372" s="309"/>
      <c r="U1372" s="309"/>
      <c r="V1372" s="309"/>
      <c r="W1372" s="309"/>
      <c r="X1372" s="309"/>
      <c r="Y1372" s="309"/>
      <c r="Z1372" s="309"/>
      <c r="AA1372" s="309"/>
      <c r="AB1372" s="309"/>
      <c r="AC1372" s="309"/>
      <c r="AD1372" s="309"/>
    </row>
    <row r="1373" spans="18:30" s="311" customFormat="1" ht="12">
      <c r="R1373" s="309"/>
      <c r="S1373" s="309"/>
      <c r="T1373" s="309"/>
      <c r="U1373" s="309"/>
      <c r="V1373" s="309"/>
      <c r="W1373" s="309"/>
      <c r="X1373" s="309"/>
      <c r="Y1373" s="309"/>
      <c r="Z1373" s="309"/>
      <c r="AA1373" s="309"/>
      <c r="AB1373" s="309"/>
      <c r="AC1373" s="309"/>
      <c r="AD1373" s="309"/>
    </row>
    <row r="1374" spans="18:30" s="311" customFormat="1" ht="12">
      <c r="R1374" s="309"/>
      <c r="S1374" s="309"/>
      <c r="T1374" s="309"/>
      <c r="U1374" s="309"/>
      <c r="V1374" s="309"/>
      <c r="W1374" s="309"/>
      <c r="X1374" s="309"/>
      <c r="Y1374" s="309"/>
      <c r="Z1374" s="309"/>
      <c r="AA1374" s="309"/>
      <c r="AB1374" s="309"/>
      <c r="AC1374" s="309"/>
      <c r="AD1374" s="309"/>
    </row>
    <row r="1375" spans="18:30" s="311" customFormat="1" ht="12">
      <c r="R1375" s="309"/>
      <c r="S1375" s="309"/>
      <c r="T1375" s="309"/>
      <c r="U1375" s="309"/>
      <c r="V1375" s="309"/>
      <c r="W1375" s="309"/>
      <c r="X1375" s="309"/>
      <c r="Y1375" s="309"/>
      <c r="Z1375" s="309"/>
      <c r="AA1375" s="309"/>
      <c r="AB1375" s="309"/>
      <c r="AC1375" s="309"/>
      <c r="AD1375" s="309"/>
    </row>
    <row r="1376" spans="18:30" s="311" customFormat="1" ht="12">
      <c r="R1376" s="309"/>
      <c r="S1376" s="309"/>
      <c r="T1376" s="309"/>
      <c r="U1376" s="309"/>
      <c r="V1376" s="309"/>
      <c r="W1376" s="309"/>
      <c r="X1376" s="309"/>
      <c r="Y1376" s="309"/>
      <c r="Z1376" s="309"/>
      <c r="AA1376" s="309"/>
      <c r="AB1376" s="309"/>
      <c r="AC1376" s="309"/>
      <c r="AD1376" s="309"/>
    </row>
    <row r="1377" spans="18:30" s="311" customFormat="1" ht="12">
      <c r="R1377" s="309"/>
      <c r="S1377" s="309"/>
      <c r="T1377" s="309"/>
      <c r="U1377" s="309"/>
      <c r="V1377" s="309"/>
      <c r="W1377" s="309"/>
      <c r="X1377" s="309"/>
      <c r="Y1377" s="309"/>
      <c r="Z1377" s="309"/>
      <c r="AA1377" s="309"/>
      <c r="AB1377" s="309"/>
      <c r="AC1377" s="309"/>
      <c r="AD1377" s="309"/>
    </row>
    <row r="1378" spans="18:30" s="311" customFormat="1" ht="12">
      <c r="R1378" s="309"/>
      <c r="S1378" s="309"/>
      <c r="T1378" s="309"/>
      <c r="U1378" s="309"/>
      <c r="V1378" s="309"/>
      <c r="W1378" s="309"/>
      <c r="X1378" s="309"/>
      <c r="Y1378" s="309"/>
      <c r="Z1378" s="309"/>
      <c r="AA1378" s="309"/>
      <c r="AB1378" s="309"/>
      <c r="AC1378" s="309"/>
      <c r="AD1378" s="309"/>
    </row>
    <row r="1379" spans="18:30" s="311" customFormat="1" ht="12">
      <c r="R1379" s="309"/>
      <c r="S1379" s="309"/>
      <c r="T1379" s="309"/>
      <c r="U1379" s="309"/>
      <c r="V1379" s="309"/>
      <c r="W1379" s="309"/>
      <c r="X1379" s="309"/>
      <c r="Y1379" s="309"/>
      <c r="Z1379" s="309"/>
      <c r="AA1379" s="309"/>
      <c r="AB1379" s="309"/>
      <c r="AC1379" s="309"/>
      <c r="AD1379" s="309"/>
    </row>
    <row r="1380" spans="18:30" s="311" customFormat="1" ht="12">
      <c r="R1380" s="309"/>
      <c r="S1380" s="309"/>
      <c r="T1380" s="309"/>
      <c r="U1380" s="309"/>
      <c r="V1380" s="309"/>
      <c r="W1380" s="309"/>
      <c r="X1380" s="309"/>
      <c r="Y1380" s="309"/>
      <c r="Z1380" s="309"/>
      <c r="AA1380" s="309"/>
      <c r="AB1380" s="309"/>
      <c r="AC1380" s="309"/>
      <c r="AD1380" s="309"/>
    </row>
    <row r="1381" spans="18:30" s="311" customFormat="1" ht="12">
      <c r="R1381" s="309"/>
      <c r="S1381" s="309"/>
      <c r="T1381" s="309"/>
      <c r="U1381" s="309"/>
      <c r="V1381" s="309"/>
      <c r="W1381" s="309"/>
      <c r="X1381" s="309"/>
      <c r="Y1381" s="309"/>
      <c r="Z1381" s="309"/>
      <c r="AA1381" s="309"/>
      <c r="AB1381" s="309"/>
      <c r="AC1381" s="309"/>
      <c r="AD1381" s="309"/>
    </row>
    <row r="1382" spans="18:30" s="311" customFormat="1" ht="12">
      <c r="R1382" s="309"/>
      <c r="S1382" s="309"/>
      <c r="T1382" s="309"/>
      <c r="U1382" s="309"/>
      <c r="V1382" s="309"/>
      <c r="W1382" s="309"/>
      <c r="X1382" s="309"/>
      <c r="Y1382" s="309"/>
      <c r="Z1382" s="309"/>
      <c r="AA1382" s="309"/>
      <c r="AB1382" s="309"/>
      <c r="AC1382" s="309"/>
      <c r="AD1382" s="309"/>
    </row>
    <row r="1383" spans="18:30" s="311" customFormat="1" ht="12">
      <c r="R1383" s="309"/>
      <c r="S1383" s="309"/>
      <c r="T1383" s="309"/>
      <c r="U1383" s="309"/>
      <c r="V1383" s="309"/>
      <c r="W1383" s="309"/>
      <c r="X1383" s="309"/>
      <c r="Y1383" s="309"/>
      <c r="Z1383" s="309"/>
      <c r="AA1383" s="309"/>
      <c r="AB1383" s="309"/>
      <c r="AC1383" s="309"/>
      <c r="AD1383" s="309"/>
    </row>
    <row r="1384" spans="18:30" s="311" customFormat="1" ht="12">
      <c r="R1384" s="309"/>
      <c r="S1384" s="309"/>
      <c r="T1384" s="309"/>
      <c r="U1384" s="309"/>
      <c r="V1384" s="309"/>
      <c r="W1384" s="309"/>
      <c r="X1384" s="309"/>
      <c r="Y1384" s="309"/>
      <c r="Z1384" s="309"/>
      <c r="AA1384" s="309"/>
      <c r="AB1384" s="309"/>
      <c r="AC1384" s="309"/>
      <c r="AD1384" s="309"/>
    </row>
    <row r="1385" spans="18:30" s="311" customFormat="1" ht="12">
      <c r="R1385" s="309"/>
      <c r="S1385" s="309"/>
      <c r="T1385" s="309"/>
      <c r="U1385" s="309"/>
      <c r="V1385" s="309"/>
      <c r="W1385" s="309"/>
      <c r="X1385" s="309"/>
      <c r="Y1385" s="309"/>
      <c r="Z1385" s="309"/>
      <c r="AA1385" s="309"/>
      <c r="AB1385" s="309"/>
      <c r="AC1385" s="309"/>
      <c r="AD1385" s="309"/>
    </row>
    <row r="1386" spans="18:30" s="311" customFormat="1" ht="12">
      <c r="R1386" s="309"/>
      <c r="S1386" s="309"/>
      <c r="T1386" s="309"/>
      <c r="U1386" s="309"/>
      <c r="V1386" s="309"/>
      <c r="W1386" s="309"/>
      <c r="X1386" s="309"/>
      <c r="Y1386" s="309"/>
      <c r="Z1386" s="309"/>
      <c r="AA1386" s="309"/>
      <c r="AB1386" s="309"/>
      <c r="AC1386" s="309"/>
      <c r="AD1386" s="309"/>
    </row>
    <row r="1387" spans="18:30" s="311" customFormat="1" ht="12">
      <c r="R1387" s="309"/>
      <c r="S1387" s="309"/>
      <c r="T1387" s="309"/>
      <c r="U1387" s="309"/>
      <c r="V1387" s="309"/>
      <c r="W1387" s="309"/>
      <c r="X1387" s="309"/>
      <c r="Y1387" s="309"/>
      <c r="Z1387" s="309"/>
      <c r="AA1387" s="309"/>
      <c r="AB1387" s="309"/>
      <c r="AC1387" s="309"/>
      <c r="AD1387" s="309"/>
    </row>
    <row r="1388" spans="18:30" s="311" customFormat="1" ht="12">
      <c r="R1388" s="309"/>
      <c r="S1388" s="309"/>
      <c r="T1388" s="309"/>
      <c r="U1388" s="309"/>
      <c r="V1388" s="309"/>
      <c r="W1388" s="309"/>
      <c r="X1388" s="309"/>
      <c r="Y1388" s="309"/>
      <c r="Z1388" s="309"/>
      <c r="AA1388" s="309"/>
      <c r="AB1388" s="309"/>
      <c r="AC1388" s="309"/>
      <c r="AD1388" s="309"/>
    </row>
    <row r="1389" spans="18:30" s="311" customFormat="1" ht="12">
      <c r="R1389" s="309"/>
      <c r="S1389" s="309"/>
      <c r="T1389" s="309"/>
      <c r="U1389" s="309"/>
      <c r="V1389" s="309"/>
      <c r="W1389" s="309"/>
      <c r="X1389" s="309"/>
      <c r="Y1389" s="309"/>
      <c r="Z1389" s="309"/>
      <c r="AA1389" s="309"/>
      <c r="AB1389" s="309"/>
      <c r="AC1389" s="309"/>
      <c r="AD1389" s="309"/>
    </row>
    <row r="1390" spans="18:30" s="311" customFormat="1" ht="12">
      <c r="R1390" s="309"/>
      <c r="S1390" s="309"/>
      <c r="T1390" s="309"/>
      <c r="U1390" s="309"/>
      <c r="V1390" s="309"/>
      <c r="W1390" s="309"/>
      <c r="X1390" s="309"/>
      <c r="Y1390" s="309"/>
      <c r="Z1390" s="309"/>
      <c r="AA1390" s="309"/>
      <c r="AB1390" s="309"/>
      <c r="AC1390" s="309"/>
      <c r="AD1390" s="309"/>
    </row>
    <row r="1391" spans="18:30" s="311" customFormat="1" ht="12">
      <c r="R1391" s="309"/>
      <c r="S1391" s="309"/>
      <c r="T1391" s="309"/>
      <c r="U1391" s="309"/>
      <c r="V1391" s="309"/>
      <c r="W1391" s="309"/>
      <c r="X1391" s="309"/>
      <c r="Y1391" s="309"/>
      <c r="Z1391" s="309"/>
      <c r="AA1391" s="309"/>
      <c r="AB1391" s="309"/>
      <c r="AC1391" s="309"/>
      <c r="AD1391" s="309"/>
    </row>
    <row r="1392" spans="18:30" s="311" customFormat="1" ht="12">
      <c r="R1392" s="309"/>
      <c r="S1392" s="309"/>
      <c r="T1392" s="309"/>
      <c r="U1392" s="309"/>
      <c r="V1392" s="309"/>
      <c r="W1392" s="309"/>
      <c r="X1392" s="309"/>
      <c r="Y1392" s="309"/>
      <c r="Z1392" s="309"/>
      <c r="AA1392" s="309"/>
      <c r="AB1392" s="309"/>
      <c r="AC1392" s="309"/>
      <c r="AD1392" s="309"/>
    </row>
    <row r="1393" spans="18:30" s="311" customFormat="1" ht="12">
      <c r="R1393" s="309"/>
      <c r="S1393" s="309"/>
      <c r="T1393" s="309"/>
      <c r="U1393" s="309"/>
      <c r="V1393" s="309"/>
      <c r="W1393" s="309"/>
      <c r="X1393" s="309"/>
      <c r="Y1393" s="309"/>
      <c r="Z1393" s="309"/>
      <c r="AA1393" s="309"/>
      <c r="AB1393" s="309"/>
      <c r="AC1393" s="309"/>
      <c r="AD1393" s="309"/>
    </row>
    <row r="1394" spans="18:30" s="311" customFormat="1" ht="12">
      <c r="R1394" s="309"/>
      <c r="S1394" s="309"/>
      <c r="T1394" s="309"/>
      <c r="U1394" s="309"/>
      <c r="V1394" s="309"/>
      <c r="W1394" s="309"/>
      <c r="X1394" s="309"/>
      <c r="Y1394" s="309"/>
      <c r="Z1394" s="309"/>
      <c r="AA1394" s="309"/>
      <c r="AB1394" s="309"/>
      <c r="AC1394" s="309"/>
      <c r="AD1394" s="309"/>
    </row>
    <row r="1395" spans="18:30" s="311" customFormat="1" ht="12">
      <c r="R1395" s="309"/>
      <c r="S1395" s="309"/>
      <c r="T1395" s="309"/>
      <c r="U1395" s="309"/>
      <c r="V1395" s="309"/>
      <c r="W1395" s="309"/>
      <c r="X1395" s="309"/>
      <c r="Y1395" s="309"/>
      <c r="Z1395" s="309"/>
      <c r="AA1395" s="309"/>
      <c r="AB1395" s="309"/>
      <c r="AC1395" s="309"/>
      <c r="AD1395" s="309"/>
    </row>
    <row r="1396" spans="18:30" s="311" customFormat="1" ht="12">
      <c r="R1396" s="309"/>
      <c r="S1396" s="309"/>
      <c r="T1396" s="309"/>
      <c r="U1396" s="309"/>
      <c r="V1396" s="309"/>
      <c r="W1396" s="309"/>
      <c r="X1396" s="309"/>
      <c r="Y1396" s="309"/>
      <c r="Z1396" s="309"/>
      <c r="AA1396" s="309"/>
      <c r="AB1396" s="309"/>
      <c r="AC1396" s="309"/>
      <c r="AD1396" s="309"/>
    </row>
    <row r="1397" spans="18:30" s="311" customFormat="1" ht="12">
      <c r="R1397" s="309"/>
      <c r="S1397" s="309"/>
      <c r="T1397" s="309"/>
      <c r="U1397" s="309"/>
      <c r="V1397" s="309"/>
      <c r="W1397" s="309"/>
      <c r="X1397" s="309"/>
      <c r="Y1397" s="309"/>
      <c r="Z1397" s="309"/>
      <c r="AA1397" s="309"/>
      <c r="AB1397" s="309"/>
      <c r="AC1397" s="309"/>
      <c r="AD1397" s="309"/>
    </row>
    <row r="1398" spans="18:30" s="311" customFormat="1" ht="12">
      <c r="R1398" s="309"/>
      <c r="S1398" s="309"/>
      <c r="T1398" s="309"/>
      <c r="U1398" s="309"/>
      <c r="V1398" s="309"/>
      <c r="W1398" s="309"/>
      <c r="X1398" s="309"/>
      <c r="Y1398" s="309"/>
      <c r="Z1398" s="309"/>
      <c r="AA1398" s="309"/>
      <c r="AB1398" s="309"/>
      <c r="AC1398" s="309"/>
      <c r="AD1398" s="309"/>
    </row>
    <row r="1399" spans="18:30" s="311" customFormat="1" ht="12">
      <c r="R1399" s="309"/>
      <c r="S1399" s="309"/>
      <c r="T1399" s="309"/>
      <c r="U1399" s="309"/>
      <c r="V1399" s="309"/>
      <c r="W1399" s="309"/>
      <c r="X1399" s="309"/>
      <c r="Y1399" s="309"/>
      <c r="Z1399" s="309"/>
      <c r="AA1399" s="309"/>
      <c r="AB1399" s="309"/>
      <c r="AC1399" s="309"/>
      <c r="AD1399" s="309"/>
    </row>
    <row r="1400" spans="18:30" s="311" customFormat="1" ht="12">
      <c r="R1400" s="309"/>
      <c r="S1400" s="309"/>
      <c r="T1400" s="309"/>
      <c r="U1400" s="309"/>
      <c r="V1400" s="309"/>
      <c r="W1400" s="309"/>
      <c r="X1400" s="309"/>
      <c r="Y1400" s="309"/>
      <c r="Z1400" s="309"/>
      <c r="AA1400" s="309"/>
      <c r="AB1400" s="309"/>
      <c r="AC1400" s="309"/>
      <c r="AD1400" s="309"/>
    </row>
    <row r="1401" spans="18:30" s="311" customFormat="1" ht="12">
      <c r="R1401" s="309"/>
      <c r="S1401" s="309"/>
      <c r="T1401" s="309"/>
      <c r="U1401" s="309"/>
      <c r="V1401" s="309"/>
      <c r="W1401" s="309"/>
      <c r="X1401" s="309"/>
      <c r="Y1401" s="309"/>
      <c r="Z1401" s="309"/>
      <c r="AA1401" s="309"/>
      <c r="AB1401" s="309"/>
      <c r="AC1401" s="309"/>
      <c r="AD1401" s="309"/>
    </row>
    <row r="1402" spans="18:30" s="311" customFormat="1" ht="12">
      <c r="R1402" s="309"/>
      <c r="S1402" s="309"/>
      <c r="T1402" s="309"/>
      <c r="U1402" s="309"/>
      <c r="V1402" s="309"/>
      <c r="W1402" s="309"/>
      <c r="X1402" s="309"/>
      <c r="Y1402" s="309"/>
      <c r="Z1402" s="309"/>
      <c r="AA1402" s="309"/>
      <c r="AB1402" s="309"/>
      <c r="AC1402" s="309"/>
      <c r="AD1402" s="309"/>
    </row>
    <row r="1403" spans="18:30" s="311" customFormat="1" ht="12">
      <c r="R1403" s="309"/>
      <c r="S1403" s="309"/>
      <c r="T1403" s="309"/>
      <c r="U1403" s="309"/>
      <c r="V1403" s="309"/>
      <c r="W1403" s="309"/>
      <c r="X1403" s="309"/>
      <c r="Y1403" s="309"/>
      <c r="Z1403" s="309"/>
      <c r="AA1403" s="309"/>
      <c r="AB1403" s="309"/>
      <c r="AC1403" s="309"/>
      <c r="AD1403" s="309"/>
    </row>
    <row r="1404" spans="18:30" s="311" customFormat="1" ht="12">
      <c r="R1404" s="309"/>
      <c r="S1404" s="309"/>
      <c r="T1404" s="309"/>
      <c r="U1404" s="309"/>
      <c r="V1404" s="309"/>
      <c r="W1404" s="309"/>
      <c r="X1404" s="309"/>
      <c r="Y1404" s="309"/>
      <c r="Z1404" s="309"/>
      <c r="AA1404" s="309"/>
      <c r="AB1404" s="309"/>
      <c r="AC1404" s="309"/>
      <c r="AD1404" s="309"/>
    </row>
    <row r="1405" spans="18:30" s="311" customFormat="1" ht="12">
      <c r="R1405" s="309"/>
      <c r="S1405" s="309"/>
      <c r="T1405" s="309"/>
      <c r="U1405" s="309"/>
      <c r="V1405" s="309"/>
      <c r="W1405" s="309"/>
      <c r="X1405" s="309"/>
      <c r="Y1405" s="309"/>
      <c r="Z1405" s="309"/>
      <c r="AA1405" s="309"/>
      <c r="AB1405" s="309"/>
      <c r="AC1405" s="309"/>
      <c r="AD1405" s="309"/>
    </row>
    <row r="1406" spans="18:30" s="311" customFormat="1" ht="12">
      <c r="R1406" s="309"/>
      <c r="S1406" s="309"/>
      <c r="T1406" s="309"/>
      <c r="U1406" s="309"/>
      <c r="V1406" s="309"/>
      <c r="W1406" s="309"/>
      <c r="X1406" s="309"/>
      <c r="Y1406" s="309"/>
      <c r="Z1406" s="309"/>
      <c r="AA1406" s="309"/>
      <c r="AB1406" s="309"/>
      <c r="AC1406" s="309"/>
      <c r="AD1406" s="309"/>
    </row>
    <row r="1407" spans="18:30" s="311" customFormat="1" ht="12">
      <c r="R1407" s="309"/>
      <c r="S1407" s="309"/>
      <c r="T1407" s="309"/>
      <c r="U1407" s="309"/>
      <c r="V1407" s="309"/>
      <c r="W1407" s="309"/>
      <c r="X1407" s="309"/>
      <c r="Y1407" s="309"/>
      <c r="Z1407" s="309"/>
      <c r="AA1407" s="309"/>
      <c r="AB1407" s="309"/>
      <c r="AC1407" s="309"/>
      <c r="AD1407" s="309"/>
    </row>
    <row r="1408" spans="18:30" s="311" customFormat="1" ht="12">
      <c r="R1408" s="309"/>
      <c r="S1408" s="309"/>
      <c r="T1408" s="309"/>
      <c r="U1408" s="309"/>
      <c r="V1408" s="309"/>
      <c r="W1408" s="309"/>
      <c r="X1408" s="309"/>
      <c r="Y1408" s="309"/>
      <c r="Z1408" s="309"/>
      <c r="AA1408" s="309"/>
      <c r="AB1408" s="309"/>
      <c r="AC1408" s="309"/>
      <c r="AD1408" s="309"/>
    </row>
    <row r="1409" spans="18:30" s="311" customFormat="1" ht="12">
      <c r="R1409" s="309"/>
      <c r="S1409" s="309"/>
      <c r="T1409" s="309"/>
      <c r="U1409" s="309"/>
      <c r="V1409" s="309"/>
      <c r="W1409" s="309"/>
      <c r="X1409" s="309"/>
      <c r="Y1409" s="309"/>
      <c r="Z1409" s="309"/>
      <c r="AA1409" s="309"/>
      <c r="AB1409" s="309"/>
      <c r="AC1409" s="309"/>
      <c r="AD1409" s="309"/>
    </row>
    <row r="1410" spans="18:30" s="311" customFormat="1" ht="12">
      <c r="R1410" s="309"/>
      <c r="S1410" s="309"/>
      <c r="T1410" s="309"/>
      <c r="U1410" s="309"/>
      <c r="V1410" s="309"/>
      <c r="W1410" s="309"/>
      <c r="X1410" s="309"/>
      <c r="Y1410" s="309"/>
      <c r="Z1410" s="309"/>
      <c r="AA1410" s="309"/>
      <c r="AB1410" s="309"/>
      <c r="AC1410" s="309"/>
      <c r="AD1410" s="309"/>
    </row>
    <row r="1411" spans="18:30" s="311" customFormat="1" ht="12">
      <c r="R1411" s="309"/>
      <c r="S1411" s="309"/>
      <c r="T1411" s="309"/>
      <c r="U1411" s="309"/>
      <c r="V1411" s="309"/>
      <c r="W1411" s="309"/>
      <c r="X1411" s="309"/>
      <c r="Y1411" s="309"/>
      <c r="Z1411" s="309"/>
      <c r="AA1411" s="309"/>
      <c r="AB1411" s="309"/>
      <c r="AC1411" s="309"/>
      <c r="AD1411" s="309"/>
    </row>
    <row r="1412" spans="18:30" s="311" customFormat="1" ht="12">
      <c r="R1412" s="309"/>
      <c r="S1412" s="309"/>
      <c r="T1412" s="309"/>
      <c r="U1412" s="309"/>
      <c r="V1412" s="309"/>
      <c r="W1412" s="309"/>
      <c r="X1412" s="309"/>
      <c r="Y1412" s="309"/>
      <c r="Z1412" s="309"/>
      <c r="AA1412" s="309"/>
      <c r="AB1412" s="309"/>
      <c r="AC1412" s="309"/>
      <c r="AD1412" s="309"/>
    </row>
    <row r="1413" spans="18:30" s="311" customFormat="1" ht="12">
      <c r="R1413" s="309"/>
      <c r="S1413" s="309"/>
      <c r="T1413" s="309"/>
      <c r="U1413" s="309"/>
      <c r="V1413" s="309"/>
      <c r="W1413" s="309"/>
      <c r="X1413" s="309"/>
      <c r="Y1413" s="309"/>
      <c r="Z1413" s="309"/>
      <c r="AA1413" s="309"/>
      <c r="AB1413" s="309"/>
      <c r="AC1413" s="309"/>
      <c r="AD1413" s="309"/>
    </row>
    <row r="1414" spans="18:30" s="311" customFormat="1" ht="12">
      <c r="R1414" s="309"/>
      <c r="S1414" s="309"/>
      <c r="T1414" s="309"/>
      <c r="U1414" s="309"/>
      <c r="V1414" s="309"/>
      <c r="W1414" s="309"/>
      <c r="X1414" s="309"/>
      <c r="Y1414" s="309"/>
      <c r="Z1414" s="309"/>
      <c r="AA1414" s="309"/>
      <c r="AB1414" s="309"/>
      <c r="AC1414" s="309"/>
      <c r="AD1414" s="309"/>
    </row>
    <row r="1415" spans="18:30" s="311" customFormat="1" ht="12">
      <c r="R1415" s="309"/>
      <c r="S1415" s="309"/>
      <c r="T1415" s="309"/>
      <c r="U1415" s="309"/>
      <c r="V1415" s="309"/>
      <c r="W1415" s="309"/>
      <c r="X1415" s="309"/>
      <c r="Y1415" s="309"/>
      <c r="Z1415" s="309"/>
      <c r="AA1415" s="309"/>
      <c r="AB1415" s="309"/>
      <c r="AC1415" s="309"/>
      <c r="AD1415" s="309"/>
    </row>
    <row r="1416" spans="18:30" s="311" customFormat="1" ht="12">
      <c r="R1416" s="309"/>
      <c r="S1416" s="309"/>
      <c r="T1416" s="309"/>
      <c r="U1416" s="309"/>
      <c r="V1416" s="309"/>
      <c r="W1416" s="309"/>
      <c r="X1416" s="309"/>
      <c r="Y1416" s="309"/>
      <c r="Z1416" s="309"/>
      <c r="AA1416" s="309"/>
      <c r="AB1416" s="309"/>
      <c r="AC1416" s="309"/>
      <c r="AD1416" s="309"/>
    </row>
    <row r="1417" spans="18:30" s="311" customFormat="1" ht="12">
      <c r="R1417" s="309"/>
      <c r="S1417" s="309"/>
      <c r="T1417" s="309"/>
      <c r="U1417" s="309"/>
      <c r="V1417" s="309"/>
      <c r="W1417" s="309"/>
      <c r="X1417" s="309"/>
      <c r="Y1417" s="309"/>
      <c r="Z1417" s="309"/>
      <c r="AA1417" s="309"/>
      <c r="AB1417" s="309"/>
      <c r="AC1417" s="309"/>
      <c r="AD1417" s="309"/>
    </row>
    <row r="1418" spans="18:30" s="311" customFormat="1" ht="12">
      <c r="R1418" s="309"/>
      <c r="S1418" s="309"/>
      <c r="T1418" s="309"/>
      <c r="U1418" s="309"/>
      <c r="V1418" s="309"/>
      <c r="W1418" s="309"/>
      <c r="X1418" s="309"/>
      <c r="Y1418" s="309"/>
      <c r="Z1418" s="309"/>
      <c r="AA1418" s="309"/>
      <c r="AB1418" s="309"/>
      <c r="AC1418" s="309"/>
      <c r="AD1418" s="309"/>
    </row>
    <row r="1419" spans="18:30" s="311" customFormat="1" ht="12">
      <c r="R1419" s="309"/>
      <c r="S1419" s="309"/>
      <c r="T1419" s="309"/>
      <c r="U1419" s="309"/>
      <c r="V1419" s="309"/>
      <c r="W1419" s="309"/>
      <c r="X1419" s="309"/>
      <c r="Y1419" s="309"/>
      <c r="Z1419" s="309"/>
      <c r="AA1419" s="309"/>
      <c r="AB1419" s="309"/>
      <c r="AC1419" s="309"/>
      <c r="AD1419" s="309"/>
    </row>
    <row r="1420" spans="18:30" s="311" customFormat="1" ht="12">
      <c r="R1420" s="309"/>
      <c r="S1420" s="309"/>
      <c r="T1420" s="309"/>
      <c r="U1420" s="309"/>
      <c r="V1420" s="309"/>
      <c r="W1420" s="309"/>
      <c r="X1420" s="309"/>
      <c r="Y1420" s="309"/>
      <c r="Z1420" s="309"/>
      <c r="AA1420" s="309"/>
      <c r="AB1420" s="309"/>
      <c r="AC1420" s="309"/>
      <c r="AD1420" s="309"/>
    </row>
    <row r="1421" spans="18:30" s="311" customFormat="1" ht="12">
      <c r="R1421" s="309"/>
      <c r="S1421" s="309"/>
      <c r="T1421" s="309"/>
      <c r="U1421" s="309"/>
      <c r="V1421" s="309"/>
      <c r="W1421" s="309"/>
      <c r="X1421" s="309"/>
      <c r="Y1421" s="309"/>
      <c r="Z1421" s="309"/>
      <c r="AA1421" s="309"/>
      <c r="AB1421" s="309"/>
      <c r="AC1421" s="309"/>
      <c r="AD1421" s="309"/>
    </row>
    <row r="1422" spans="18:30" s="311" customFormat="1" ht="12">
      <c r="R1422" s="309"/>
      <c r="S1422" s="309"/>
      <c r="T1422" s="309"/>
      <c r="U1422" s="309"/>
      <c r="V1422" s="309"/>
      <c r="W1422" s="309"/>
      <c r="X1422" s="309"/>
      <c r="Y1422" s="309"/>
      <c r="Z1422" s="309"/>
      <c r="AA1422" s="309"/>
      <c r="AB1422" s="309"/>
      <c r="AC1422" s="309"/>
      <c r="AD1422" s="309"/>
    </row>
    <row r="1423" spans="18:30" s="311" customFormat="1" ht="12">
      <c r="R1423" s="309"/>
      <c r="S1423" s="309"/>
      <c r="T1423" s="309"/>
      <c r="U1423" s="309"/>
      <c r="V1423" s="309"/>
      <c r="W1423" s="309"/>
      <c r="X1423" s="309"/>
      <c r="Y1423" s="309"/>
      <c r="Z1423" s="309"/>
      <c r="AA1423" s="309"/>
      <c r="AB1423" s="309"/>
      <c r="AC1423" s="309"/>
      <c r="AD1423" s="309"/>
    </row>
    <row r="1424" spans="18:30" s="311" customFormat="1" ht="12">
      <c r="R1424" s="309"/>
      <c r="S1424" s="309"/>
      <c r="T1424" s="309"/>
      <c r="U1424" s="309"/>
      <c r="V1424" s="309"/>
      <c r="W1424" s="309"/>
      <c r="X1424" s="309"/>
      <c r="Y1424" s="309"/>
      <c r="Z1424" s="309"/>
      <c r="AA1424" s="309"/>
      <c r="AB1424" s="309"/>
      <c r="AC1424" s="309"/>
      <c r="AD1424" s="309"/>
    </row>
    <row r="1425" spans="18:30" s="311" customFormat="1" ht="12">
      <c r="R1425" s="309"/>
      <c r="S1425" s="309"/>
      <c r="T1425" s="309"/>
      <c r="U1425" s="309"/>
      <c r="V1425" s="309"/>
      <c r="W1425" s="309"/>
      <c r="X1425" s="309"/>
      <c r="Y1425" s="309"/>
      <c r="Z1425" s="309"/>
      <c r="AA1425" s="309"/>
      <c r="AB1425" s="309"/>
      <c r="AC1425" s="309"/>
      <c r="AD1425" s="309"/>
    </row>
    <row r="1426" spans="18:30" s="311" customFormat="1" ht="12">
      <c r="R1426" s="309"/>
      <c r="S1426" s="309"/>
      <c r="T1426" s="309"/>
      <c r="U1426" s="309"/>
      <c r="V1426" s="309"/>
      <c r="W1426" s="309"/>
      <c r="X1426" s="309"/>
      <c r="Y1426" s="309"/>
      <c r="Z1426" s="309"/>
      <c r="AA1426" s="309"/>
      <c r="AB1426" s="309"/>
      <c r="AC1426" s="309"/>
      <c r="AD1426" s="309"/>
    </row>
    <row r="1427" spans="18:30" s="311" customFormat="1" ht="12">
      <c r="R1427" s="309"/>
      <c r="S1427" s="309"/>
      <c r="T1427" s="309"/>
      <c r="U1427" s="309"/>
      <c r="V1427" s="309"/>
      <c r="W1427" s="309"/>
      <c r="X1427" s="309"/>
      <c r="Y1427" s="309"/>
      <c r="Z1427" s="309"/>
      <c r="AA1427" s="309"/>
      <c r="AB1427" s="309"/>
      <c r="AC1427" s="309"/>
      <c r="AD1427" s="309"/>
    </row>
    <row r="1428" spans="18:30" s="311" customFormat="1" ht="12">
      <c r="R1428" s="309"/>
      <c r="S1428" s="309"/>
      <c r="T1428" s="309"/>
      <c r="U1428" s="309"/>
      <c r="V1428" s="309"/>
      <c r="W1428" s="309"/>
      <c r="X1428" s="309"/>
      <c r="Y1428" s="309"/>
      <c r="Z1428" s="309"/>
      <c r="AA1428" s="309"/>
      <c r="AB1428" s="309"/>
      <c r="AC1428" s="309"/>
      <c r="AD1428" s="309"/>
    </row>
    <row r="1429" spans="18:30" s="311" customFormat="1" ht="12">
      <c r="R1429" s="309"/>
      <c r="S1429" s="309"/>
      <c r="T1429" s="309"/>
      <c r="U1429" s="309"/>
      <c r="V1429" s="309"/>
      <c r="W1429" s="309"/>
      <c r="X1429" s="309"/>
      <c r="Y1429" s="309"/>
      <c r="Z1429" s="309"/>
      <c r="AA1429" s="309"/>
      <c r="AB1429" s="309"/>
      <c r="AC1429" s="309"/>
      <c r="AD1429" s="309"/>
    </row>
    <row r="1430" spans="18:30" s="311" customFormat="1" ht="12">
      <c r="R1430" s="309"/>
      <c r="S1430" s="309"/>
      <c r="T1430" s="309"/>
      <c r="U1430" s="309"/>
      <c r="V1430" s="309"/>
      <c r="W1430" s="309"/>
      <c r="X1430" s="309"/>
      <c r="Y1430" s="309"/>
      <c r="Z1430" s="309"/>
      <c r="AA1430" s="309"/>
      <c r="AB1430" s="309"/>
      <c r="AC1430" s="309"/>
      <c r="AD1430" s="309"/>
    </row>
    <row r="1431" spans="18:30" s="311" customFormat="1" ht="12">
      <c r="R1431" s="309"/>
      <c r="S1431" s="309"/>
      <c r="T1431" s="309"/>
      <c r="U1431" s="309"/>
      <c r="V1431" s="309"/>
      <c r="W1431" s="309"/>
      <c r="X1431" s="309"/>
      <c r="Y1431" s="309"/>
      <c r="Z1431" s="309"/>
      <c r="AA1431" s="309"/>
      <c r="AB1431" s="309"/>
      <c r="AC1431" s="309"/>
      <c r="AD1431" s="309"/>
    </row>
    <row r="1432" spans="18:30" s="311" customFormat="1" ht="12">
      <c r="R1432" s="309"/>
      <c r="S1432" s="309"/>
      <c r="T1432" s="309"/>
      <c r="U1432" s="309"/>
      <c r="V1432" s="309"/>
      <c r="W1432" s="309"/>
      <c r="X1432" s="309"/>
      <c r="Y1432" s="309"/>
      <c r="Z1432" s="309"/>
      <c r="AA1432" s="309"/>
      <c r="AB1432" s="309"/>
      <c r="AC1432" s="309"/>
      <c r="AD1432" s="309"/>
    </row>
    <row r="1433" spans="18:30" s="311" customFormat="1" ht="12">
      <c r="R1433" s="309"/>
      <c r="S1433" s="309"/>
      <c r="T1433" s="309"/>
      <c r="U1433" s="309"/>
      <c r="V1433" s="309"/>
      <c r="W1433" s="309"/>
      <c r="X1433" s="309"/>
      <c r="Y1433" s="309"/>
      <c r="Z1433" s="309"/>
      <c r="AA1433" s="309"/>
      <c r="AB1433" s="309"/>
      <c r="AC1433" s="309"/>
      <c r="AD1433" s="309"/>
    </row>
    <row r="1434" spans="18:30" s="311" customFormat="1" ht="12">
      <c r="R1434" s="309"/>
      <c r="S1434" s="309"/>
      <c r="T1434" s="309"/>
      <c r="U1434" s="309"/>
      <c r="V1434" s="309"/>
      <c r="W1434" s="309"/>
      <c r="X1434" s="309"/>
      <c r="Y1434" s="309"/>
      <c r="Z1434" s="309"/>
      <c r="AA1434" s="309"/>
      <c r="AB1434" s="309"/>
      <c r="AC1434" s="309"/>
      <c r="AD1434" s="309"/>
    </row>
    <row r="1435" spans="18:30" s="311" customFormat="1" ht="12">
      <c r="R1435" s="309"/>
      <c r="S1435" s="309"/>
      <c r="T1435" s="309"/>
      <c r="U1435" s="309"/>
      <c r="V1435" s="309"/>
      <c r="W1435" s="309"/>
      <c r="X1435" s="309"/>
      <c r="Y1435" s="309"/>
      <c r="Z1435" s="309"/>
      <c r="AA1435" s="309"/>
      <c r="AB1435" s="309"/>
      <c r="AC1435" s="309"/>
      <c r="AD1435" s="309"/>
    </row>
    <row r="1436" spans="18:30" s="311" customFormat="1" ht="12">
      <c r="R1436" s="309"/>
      <c r="S1436" s="309"/>
      <c r="T1436" s="309"/>
      <c r="U1436" s="309"/>
      <c r="V1436" s="309"/>
      <c r="W1436" s="309"/>
      <c r="X1436" s="309"/>
      <c r="Y1436" s="309"/>
      <c r="Z1436" s="309"/>
      <c r="AA1436" s="309"/>
      <c r="AB1436" s="309"/>
      <c r="AC1436" s="309"/>
      <c r="AD1436" s="309"/>
    </row>
    <row r="1437" spans="18:30" s="311" customFormat="1" ht="12">
      <c r="R1437" s="309"/>
      <c r="S1437" s="309"/>
      <c r="T1437" s="309"/>
      <c r="U1437" s="309"/>
      <c r="V1437" s="309"/>
      <c r="W1437" s="309"/>
      <c r="X1437" s="309"/>
      <c r="Y1437" s="309"/>
      <c r="Z1437" s="309"/>
      <c r="AA1437" s="309"/>
      <c r="AB1437" s="309"/>
      <c r="AC1437" s="309"/>
      <c r="AD1437" s="309"/>
    </row>
    <row r="1438" spans="18:30" s="311" customFormat="1" ht="12">
      <c r="R1438" s="309"/>
      <c r="S1438" s="309"/>
      <c r="T1438" s="309"/>
      <c r="U1438" s="309"/>
      <c r="V1438" s="309"/>
      <c r="W1438" s="309"/>
      <c r="X1438" s="309"/>
      <c r="Y1438" s="309"/>
      <c r="Z1438" s="309"/>
      <c r="AA1438" s="309"/>
      <c r="AB1438" s="309"/>
      <c r="AC1438" s="309"/>
      <c r="AD1438" s="309"/>
    </row>
    <row r="1439" spans="18:30" s="311" customFormat="1" ht="12">
      <c r="R1439" s="309"/>
      <c r="S1439" s="309"/>
      <c r="T1439" s="309"/>
      <c r="U1439" s="309"/>
      <c r="V1439" s="309"/>
      <c r="W1439" s="309"/>
      <c r="X1439" s="309"/>
      <c r="Y1439" s="309"/>
      <c r="Z1439" s="309"/>
      <c r="AA1439" s="309"/>
      <c r="AB1439" s="309"/>
      <c r="AC1439" s="309"/>
      <c r="AD1439" s="309"/>
    </row>
    <row r="1440" spans="18:30" s="311" customFormat="1" ht="12">
      <c r="R1440" s="309"/>
      <c r="S1440" s="309"/>
      <c r="T1440" s="309"/>
      <c r="U1440" s="309"/>
      <c r="V1440" s="309"/>
      <c r="W1440" s="309"/>
      <c r="X1440" s="309"/>
      <c r="Y1440" s="309"/>
      <c r="Z1440" s="309"/>
      <c r="AA1440" s="309"/>
      <c r="AB1440" s="309"/>
      <c r="AC1440" s="309"/>
      <c r="AD1440" s="309"/>
    </row>
    <row r="1441" spans="18:30" s="311" customFormat="1" ht="12">
      <c r="R1441" s="309"/>
      <c r="S1441" s="309"/>
      <c r="T1441" s="309"/>
      <c r="U1441" s="309"/>
      <c r="V1441" s="309"/>
      <c r="W1441" s="309"/>
      <c r="X1441" s="309"/>
      <c r="Y1441" s="309"/>
      <c r="Z1441" s="309"/>
      <c r="AA1441" s="309"/>
      <c r="AB1441" s="309"/>
      <c r="AC1441" s="309"/>
      <c r="AD1441" s="309"/>
    </row>
    <row r="1442" spans="18:30" s="311" customFormat="1" ht="12">
      <c r="R1442" s="309"/>
      <c r="S1442" s="309"/>
      <c r="T1442" s="309"/>
      <c r="U1442" s="309"/>
      <c r="V1442" s="309"/>
      <c r="W1442" s="309"/>
      <c r="X1442" s="309"/>
      <c r="Y1442" s="309"/>
      <c r="Z1442" s="309"/>
      <c r="AA1442" s="309"/>
      <c r="AB1442" s="309"/>
      <c r="AC1442" s="309"/>
      <c r="AD1442" s="309"/>
    </row>
    <row r="1443" spans="18:30" s="311" customFormat="1" ht="12">
      <c r="R1443" s="309"/>
      <c r="S1443" s="309"/>
      <c r="T1443" s="309"/>
      <c r="U1443" s="309"/>
      <c r="V1443" s="309"/>
      <c r="W1443" s="309"/>
      <c r="X1443" s="309"/>
      <c r="Y1443" s="309"/>
      <c r="Z1443" s="309"/>
      <c r="AA1443" s="309"/>
      <c r="AB1443" s="309"/>
      <c r="AC1443" s="309"/>
      <c r="AD1443" s="309"/>
    </row>
    <row r="1444" spans="18:30" s="311" customFormat="1" ht="12">
      <c r="R1444" s="309"/>
      <c r="S1444" s="309"/>
      <c r="T1444" s="309"/>
      <c r="U1444" s="309"/>
      <c r="V1444" s="309"/>
      <c r="W1444" s="309"/>
      <c r="X1444" s="309"/>
      <c r="Y1444" s="309"/>
      <c r="Z1444" s="309"/>
      <c r="AA1444" s="309"/>
      <c r="AB1444" s="309"/>
      <c r="AC1444" s="309"/>
      <c r="AD1444" s="309"/>
    </row>
    <row r="1445" spans="18:30" s="311" customFormat="1" ht="12">
      <c r="R1445" s="309"/>
      <c r="S1445" s="309"/>
      <c r="T1445" s="309"/>
      <c r="U1445" s="309"/>
      <c r="V1445" s="309"/>
      <c r="W1445" s="309"/>
      <c r="X1445" s="309"/>
      <c r="Y1445" s="309"/>
      <c r="Z1445" s="309"/>
      <c r="AA1445" s="309"/>
      <c r="AB1445" s="309"/>
      <c r="AC1445" s="309"/>
      <c r="AD1445" s="309"/>
    </row>
    <row r="1446" spans="18:30" s="311" customFormat="1" ht="12">
      <c r="R1446" s="309"/>
      <c r="S1446" s="309"/>
      <c r="T1446" s="309"/>
      <c r="U1446" s="309"/>
      <c r="V1446" s="309"/>
      <c r="W1446" s="309"/>
      <c r="X1446" s="309"/>
      <c r="Y1446" s="309"/>
      <c r="Z1446" s="309"/>
      <c r="AA1446" s="309"/>
      <c r="AB1446" s="309"/>
      <c r="AC1446" s="309"/>
      <c r="AD1446" s="309"/>
    </row>
    <row r="1447" spans="18:30" s="311" customFormat="1" ht="12">
      <c r="R1447" s="309"/>
      <c r="S1447" s="309"/>
      <c r="T1447" s="309"/>
      <c r="U1447" s="309"/>
      <c r="V1447" s="309"/>
      <c r="W1447" s="309"/>
      <c r="X1447" s="309"/>
      <c r="Y1447" s="309"/>
      <c r="Z1447" s="309"/>
      <c r="AA1447" s="309"/>
      <c r="AB1447" s="309"/>
      <c r="AC1447" s="309"/>
      <c r="AD1447" s="309"/>
    </row>
    <row r="1448" spans="18:30" s="311" customFormat="1" ht="12">
      <c r="R1448" s="309"/>
      <c r="S1448" s="309"/>
      <c r="T1448" s="309"/>
      <c r="U1448" s="309"/>
      <c r="V1448" s="309"/>
      <c r="W1448" s="309"/>
      <c r="X1448" s="309"/>
      <c r="Y1448" s="309"/>
      <c r="Z1448" s="309"/>
      <c r="AA1448" s="309"/>
      <c r="AB1448" s="309"/>
      <c r="AC1448" s="309"/>
      <c r="AD1448" s="309"/>
    </row>
    <row r="1449" spans="18:30" s="311" customFormat="1" ht="12">
      <c r="R1449" s="309"/>
      <c r="S1449" s="309"/>
      <c r="T1449" s="309"/>
      <c r="U1449" s="309"/>
      <c r="V1449" s="309"/>
      <c r="W1449" s="309"/>
      <c r="X1449" s="309"/>
      <c r="Y1449" s="309"/>
      <c r="Z1449" s="309"/>
      <c r="AA1449" s="309"/>
      <c r="AB1449" s="309"/>
      <c r="AC1449" s="309"/>
      <c r="AD1449" s="309"/>
    </row>
    <row r="1450" spans="18:30" s="311" customFormat="1" ht="12">
      <c r="R1450" s="309"/>
      <c r="S1450" s="309"/>
      <c r="T1450" s="309"/>
      <c r="U1450" s="309"/>
      <c r="V1450" s="309"/>
      <c r="W1450" s="309"/>
      <c r="X1450" s="309"/>
      <c r="Y1450" s="309"/>
      <c r="Z1450" s="309"/>
      <c r="AA1450" s="309"/>
      <c r="AB1450" s="309"/>
      <c r="AC1450" s="309"/>
      <c r="AD1450" s="309"/>
    </row>
    <row r="1451" spans="18:30" s="311" customFormat="1" ht="12">
      <c r="R1451" s="309"/>
      <c r="S1451" s="309"/>
      <c r="T1451" s="309"/>
      <c r="U1451" s="309"/>
      <c r="V1451" s="309"/>
      <c r="W1451" s="309"/>
      <c r="X1451" s="309"/>
      <c r="Y1451" s="309"/>
      <c r="Z1451" s="309"/>
      <c r="AA1451" s="309"/>
      <c r="AB1451" s="309"/>
      <c r="AC1451" s="309"/>
      <c r="AD1451" s="309"/>
    </row>
    <row r="1452" spans="18:30" s="311" customFormat="1" ht="12">
      <c r="R1452" s="309"/>
      <c r="S1452" s="309"/>
      <c r="T1452" s="309"/>
      <c r="U1452" s="309"/>
      <c r="V1452" s="309"/>
      <c r="W1452" s="309"/>
      <c r="X1452" s="309"/>
      <c r="Y1452" s="309"/>
      <c r="Z1452" s="309"/>
      <c r="AA1452" s="309"/>
      <c r="AB1452" s="309"/>
      <c r="AC1452" s="309"/>
      <c r="AD1452" s="309"/>
    </row>
    <row r="1453" spans="18:30" s="311" customFormat="1" ht="12">
      <c r="R1453" s="309"/>
      <c r="S1453" s="309"/>
      <c r="T1453" s="309"/>
      <c r="U1453" s="309"/>
      <c r="V1453" s="309"/>
      <c r="W1453" s="309"/>
      <c r="X1453" s="309"/>
      <c r="Y1453" s="309"/>
      <c r="Z1453" s="309"/>
      <c r="AA1453" s="309"/>
      <c r="AB1453" s="309"/>
      <c r="AC1453" s="309"/>
      <c r="AD1453" s="309"/>
    </row>
    <row r="1454" spans="18:30" s="311" customFormat="1" ht="12">
      <c r="R1454" s="309"/>
      <c r="S1454" s="309"/>
      <c r="T1454" s="309"/>
      <c r="U1454" s="309"/>
      <c r="V1454" s="309"/>
      <c r="W1454" s="309"/>
      <c r="X1454" s="309"/>
      <c r="Y1454" s="309"/>
      <c r="Z1454" s="309"/>
      <c r="AA1454" s="309"/>
      <c r="AB1454" s="309"/>
      <c r="AC1454" s="309"/>
      <c r="AD1454" s="309"/>
    </row>
    <row r="1455" spans="18:30" s="311" customFormat="1" ht="12">
      <c r="R1455" s="309"/>
      <c r="S1455" s="309"/>
      <c r="T1455" s="309"/>
      <c r="U1455" s="309"/>
      <c r="V1455" s="309"/>
      <c r="W1455" s="309"/>
      <c r="X1455" s="309"/>
      <c r="Y1455" s="309"/>
      <c r="Z1455" s="309"/>
      <c r="AA1455" s="309"/>
      <c r="AB1455" s="309"/>
      <c r="AC1455" s="309"/>
      <c r="AD1455" s="309"/>
    </row>
    <row r="1456" spans="18:30" s="311" customFormat="1" ht="12">
      <c r="R1456" s="309"/>
      <c r="S1456" s="309"/>
      <c r="T1456" s="309"/>
      <c r="U1456" s="309"/>
      <c r="V1456" s="309"/>
      <c r="W1456" s="309"/>
      <c r="X1456" s="309"/>
      <c r="Y1456" s="309"/>
      <c r="Z1456" s="309"/>
      <c r="AA1456" s="309"/>
      <c r="AB1456" s="309"/>
      <c r="AC1456" s="309"/>
      <c r="AD1456" s="309"/>
    </row>
    <row r="1457" spans="18:30" s="311" customFormat="1" ht="12">
      <c r="R1457" s="309"/>
      <c r="S1457" s="309"/>
      <c r="T1457" s="309"/>
      <c r="U1457" s="309"/>
      <c r="V1457" s="309"/>
      <c r="W1457" s="309"/>
      <c r="X1457" s="309"/>
      <c r="Y1457" s="309"/>
      <c r="Z1457" s="309"/>
      <c r="AA1457" s="309"/>
      <c r="AB1457" s="309"/>
      <c r="AC1457" s="309"/>
      <c r="AD1457" s="309"/>
    </row>
    <row r="1458" spans="18:30" s="311" customFormat="1" ht="12">
      <c r="R1458" s="309"/>
      <c r="S1458" s="309"/>
      <c r="T1458" s="309"/>
      <c r="U1458" s="309"/>
      <c r="V1458" s="309"/>
      <c r="W1458" s="309"/>
      <c r="X1458" s="309"/>
      <c r="Y1458" s="309"/>
      <c r="Z1458" s="309"/>
      <c r="AA1458" s="309"/>
      <c r="AB1458" s="309"/>
      <c r="AC1458" s="309"/>
      <c r="AD1458" s="309"/>
    </row>
    <row r="1459" spans="18:30" s="311" customFormat="1" ht="12">
      <c r="R1459" s="309"/>
      <c r="S1459" s="309"/>
      <c r="T1459" s="309"/>
      <c r="U1459" s="309"/>
      <c r="V1459" s="309"/>
      <c r="W1459" s="309"/>
      <c r="X1459" s="309"/>
      <c r="Y1459" s="309"/>
      <c r="Z1459" s="309"/>
      <c r="AA1459" s="309"/>
      <c r="AB1459" s="309"/>
      <c r="AC1459" s="309"/>
      <c r="AD1459" s="309"/>
    </row>
    <row r="1460" spans="18:30" s="311" customFormat="1" ht="12">
      <c r="R1460" s="309"/>
      <c r="S1460" s="309"/>
      <c r="T1460" s="309"/>
      <c r="U1460" s="309"/>
      <c r="V1460" s="309"/>
      <c r="W1460" s="309"/>
      <c r="X1460" s="309"/>
      <c r="Y1460" s="309"/>
      <c r="Z1460" s="309"/>
      <c r="AA1460" s="309"/>
      <c r="AB1460" s="309"/>
      <c r="AC1460" s="309"/>
      <c r="AD1460" s="309"/>
    </row>
    <row r="1461" spans="18:30" s="311" customFormat="1" ht="12">
      <c r="R1461" s="309"/>
      <c r="S1461" s="309"/>
      <c r="T1461" s="309"/>
      <c r="U1461" s="309"/>
      <c r="V1461" s="309"/>
      <c r="W1461" s="309"/>
      <c r="X1461" s="309"/>
      <c r="Y1461" s="309"/>
      <c r="Z1461" s="309"/>
      <c r="AA1461" s="309"/>
      <c r="AB1461" s="309"/>
      <c r="AC1461" s="309"/>
      <c r="AD1461" s="309"/>
    </row>
    <row r="1462" spans="18:30" s="311" customFormat="1" ht="12">
      <c r="R1462" s="309"/>
      <c r="S1462" s="309"/>
      <c r="T1462" s="309"/>
      <c r="U1462" s="309"/>
      <c r="V1462" s="309"/>
      <c r="W1462" s="309"/>
      <c r="X1462" s="309"/>
      <c r="Y1462" s="309"/>
      <c r="Z1462" s="309"/>
      <c r="AA1462" s="309"/>
      <c r="AB1462" s="309"/>
      <c r="AC1462" s="309"/>
      <c r="AD1462" s="309"/>
    </row>
    <row r="1463" spans="18:30" s="311" customFormat="1" ht="12">
      <c r="R1463" s="309"/>
      <c r="S1463" s="309"/>
      <c r="T1463" s="309"/>
      <c r="U1463" s="309"/>
      <c r="V1463" s="309"/>
      <c r="W1463" s="309"/>
      <c r="X1463" s="309"/>
      <c r="Y1463" s="309"/>
      <c r="Z1463" s="309"/>
      <c r="AA1463" s="309"/>
      <c r="AB1463" s="309"/>
      <c r="AC1463" s="309"/>
      <c r="AD1463" s="309"/>
    </row>
    <row r="1464" spans="18:30" s="311" customFormat="1" ht="12">
      <c r="R1464" s="309"/>
      <c r="S1464" s="309"/>
      <c r="T1464" s="309"/>
      <c r="U1464" s="309"/>
      <c r="V1464" s="309"/>
      <c r="W1464" s="309"/>
      <c r="X1464" s="309"/>
      <c r="Y1464" s="309"/>
      <c r="Z1464" s="309"/>
      <c r="AA1464" s="309"/>
      <c r="AB1464" s="309"/>
      <c r="AC1464" s="309"/>
      <c r="AD1464" s="309"/>
    </row>
    <row r="1465" spans="18:30" s="311" customFormat="1" ht="12">
      <c r="R1465" s="309"/>
      <c r="S1465" s="309"/>
      <c r="T1465" s="309"/>
      <c r="U1465" s="309"/>
      <c r="V1465" s="309"/>
      <c r="W1465" s="309"/>
      <c r="X1465" s="309"/>
      <c r="Y1465" s="309"/>
      <c r="Z1465" s="309"/>
      <c r="AA1465" s="309"/>
      <c r="AB1465" s="309"/>
      <c r="AC1465" s="309"/>
      <c r="AD1465" s="309"/>
    </row>
    <row r="1466" spans="18:30" s="311" customFormat="1" ht="12">
      <c r="R1466" s="309"/>
      <c r="S1466" s="309"/>
      <c r="T1466" s="309"/>
      <c r="U1466" s="309"/>
      <c r="V1466" s="309"/>
      <c r="W1466" s="309"/>
      <c r="X1466" s="309"/>
      <c r="Y1466" s="309"/>
      <c r="Z1466" s="309"/>
      <c r="AA1466" s="309"/>
      <c r="AB1466" s="309"/>
      <c r="AC1466" s="309"/>
      <c r="AD1466" s="309"/>
    </row>
    <row r="1467" spans="18:30" s="311" customFormat="1" ht="12">
      <c r="R1467" s="309"/>
      <c r="S1467" s="309"/>
      <c r="T1467" s="309"/>
      <c r="U1467" s="309"/>
      <c r="V1467" s="309"/>
      <c r="W1467" s="309"/>
      <c r="X1467" s="309"/>
      <c r="Y1467" s="309"/>
      <c r="Z1467" s="309"/>
      <c r="AA1467" s="309"/>
      <c r="AB1467" s="309"/>
      <c r="AC1467" s="309"/>
      <c r="AD1467" s="309"/>
    </row>
    <row r="1468" spans="18:30" s="311" customFormat="1" ht="12">
      <c r="R1468" s="309"/>
      <c r="S1468" s="309"/>
      <c r="T1468" s="309"/>
      <c r="U1468" s="309"/>
      <c r="V1468" s="309"/>
      <c r="W1468" s="309"/>
      <c r="X1468" s="309"/>
      <c r="Y1468" s="309"/>
      <c r="Z1468" s="309"/>
      <c r="AA1468" s="309"/>
      <c r="AB1468" s="309"/>
      <c r="AC1468" s="309"/>
      <c r="AD1468" s="309"/>
    </row>
    <row r="1469" spans="18:30" s="311" customFormat="1" ht="12">
      <c r="R1469" s="309"/>
      <c r="S1469" s="309"/>
      <c r="T1469" s="309"/>
      <c r="U1469" s="309"/>
      <c r="V1469" s="309"/>
      <c r="W1469" s="309"/>
      <c r="X1469" s="309"/>
      <c r="Y1469" s="309"/>
      <c r="Z1469" s="309"/>
      <c r="AA1469" s="309"/>
      <c r="AB1469" s="309"/>
      <c r="AC1469" s="309"/>
      <c r="AD1469" s="309"/>
    </row>
    <row r="1470" spans="18:30" s="311" customFormat="1" ht="12">
      <c r="R1470" s="309"/>
      <c r="S1470" s="309"/>
      <c r="T1470" s="309"/>
      <c r="U1470" s="309"/>
      <c r="V1470" s="309"/>
      <c r="W1470" s="309"/>
      <c r="X1470" s="309"/>
      <c r="Y1470" s="309"/>
      <c r="Z1470" s="309"/>
      <c r="AA1470" s="309"/>
      <c r="AB1470" s="309"/>
      <c r="AC1470" s="309"/>
      <c r="AD1470" s="309"/>
    </row>
    <row r="1471" spans="18:30" s="311" customFormat="1" ht="12">
      <c r="R1471" s="309"/>
      <c r="S1471" s="309"/>
      <c r="T1471" s="309"/>
      <c r="U1471" s="309"/>
      <c r="V1471" s="309"/>
      <c r="W1471" s="309"/>
      <c r="X1471" s="309"/>
      <c r="Y1471" s="309"/>
      <c r="Z1471" s="309"/>
      <c r="AA1471" s="309"/>
      <c r="AB1471" s="309"/>
      <c r="AC1471" s="309"/>
      <c r="AD1471" s="309"/>
    </row>
    <row r="1472" spans="18:30" s="311" customFormat="1" ht="12">
      <c r="R1472" s="309"/>
      <c r="S1472" s="309"/>
      <c r="T1472" s="309"/>
      <c r="U1472" s="309"/>
      <c r="V1472" s="309"/>
      <c r="W1472" s="309"/>
      <c r="X1472" s="309"/>
      <c r="Y1472" s="309"/>
      <c r="Z1472" s="309"/>
      <c r="AA1472" s="309"/>
      <c r="AB1472" s="309"/>
      <c r="AC1472" s="309"/>
      <c r="AD1472" s="309"/>
    </row>
    <row r="1473" spans="18:30" s="311" customFormat="1" ht="12">
      <c r="R1473" s="309"/>
      <c r="S1473" s="309"/>
      <c r="T1473" s="309"/>
      <c r="U1473" s="309"/>
      <c r="V1473" s="309"/>
      <c r="W1473" s="309"/>
      <c r="X1473" s="309"/>
      <c r="Y1473" s="309"/>
      <c r="Z1473" s="309"/>
      <c r="AA1473" s="309"/>
      <c r="AB1473" s="309"/>
      <c r="AC1473" s="309"/>
      <c r="AD1473" s="309"/>
    </row>
    <row r="1474" spans="18:30" s="311" customFormat="1" ht="12">
      <c r="R1474" s="309"/>
      <c r="S1474" s="309"/>
      <c r="T1474" s="309"/>
      <c r="U1474" s="309"/>
      <c r="V1474" s="309"/>
      <c r="W1474" s="309"/>
      <c r="X1474" s="309"/>
      <c r="Y1474" s="309"/>
      <c r="Z1474" s="309"/>
      <c r="AA1474" s="309"/>
      <c r="AB1474" s="309"/>
      <c r="AC1474" s="309"/>
      <c r="AD1474" s="309"/>
    </row>
    <row r="1475" spans="18:30" s="311" customFormat="1" ht="12">
      <c r="R1475" s="309"/>
      <c r="S1475" s="309"/>
      <c r="T1475" s="309"/>
      <c r="U1475" s="309"/>
      <c r="V1475" s="309"/>
      <c r="W1475" s="309"/>
      <c r="X1475" s="309"/>
      <c r="Y1475" s="309"/>
      <c r="Z1475" s="309"/>
      <c r="AA1475" s="309"/>
      <c r="AB1475" s="309"/>
      <c r="AC1475" s="309"/>
      <c r="AD1475" s="309"/>
    </row>
    <row r="1476" spans="18:30" s="311" customFormat="1" ht="12">
      <c r="R1476" s="309"/>
      <c r="S1476" s="309"/>
      <c r="T1476" s="309"/>
      <c r="U1476" s="309"/>
      <c r="V1476" s="309"/>
      <c r="W1476" s="309"/>
      <c r="X1476" s="309"/>
      <c r="Y1476" s="309"/>
      <c r="Z1476" s="309"/>
      <c r="AA1476" s="309"/>
      <c r="AB1476" s="309"/>
      <c r="AC1476" s="309"/>
      <c r="AD1476" s="309"/>
    </row>
    <row r="1477" spans="18:30" s="311" customFormat="1" ht="12">
      <c r="R1477" s="309"/>
      <c r="S1477" s="309"/>
      <c r="T1477" s="309"/>
      <c r="U1477" s="309"/>
      <c r="V1477" s="309"/>
      <c r="W1477" s="309"/>
      <c r="X1477" s="309"/>
      <c r="Y1477" s="309"/>
      <c r="Z1477" s="309"/>
      <c r="AA1477" s="309"/>
      <c r="AB1477" s="309"/>
      <c r="AC1477" s="309"/>
      <c r="AD1477" s="309"/>
    </row>
    <row r="1478" spans="18:30" s="311" customFormat="1" ht="12">
      <c r="R1478" s="309"/>
      <c r="S1478" s="309"/>
      <c r="T1478" s="309"/>
      <c r="U1478" s="309"/>
      <c r="V1478" s="309"/>
      <c r="W1478" s="309"/>
      <c r="X1478" s="309"/>
      <c r="Y1478" s="309"/>
      <c r="Z1478" s="309"/>
      <c r="AA1478" s="309"/>
      <c r="AB1478" s="309"/>
      <c r="AC1478" s="309"/>
      <c r="AD1478" s="309"/>
    </row>
    <row r="1479" spans="18:30" s="311" customFormat="1" ht="12">
      <c r="R1479" s="309"/>
      <c r="S1479" s="309"/>
      <c r="T1479" s="309"/>
      <c r="U1479" s="309"/>
      <c r="V1479" s="309"/>
      <c r="W1479" s="309"/>
      <c r="X1479" s="309"/>
      <c r="Y1479" s="309"/>
      <c r="Z1479" s="309"/>
      <c r="AA1479" s="309"/>
      <c r="AB1479" s="309"/>
      <c r="AC1479" s="309"/>
      <c r="AD1479" s="309"/>
    </row>
    <row r="1480" spans="18:30" s="311" customFormat="1" ht="12">
      <c r="R1480" s="309"/>
      <c r="S1480" s="309"/>
      <c r="T1480" s="309"/>
      <c r="U1480" s="309"/>
      <c r="V1480" s="309"/>
      <c r="W1480" s="309"/>
      <c r="X1480" s="309"/>
      <c r="Y1480" s="309"/>
      <c r="Z1480" s="309"/>
      <c r="AA1480" s="309"/>
      <c r="AB1480" s="309"/>
      <c r="AC1480" s="309"/>
      <c r="AD1480" s="309"/>
    </row>
    <row r="1481" spans="18:30" s="311" customFormat="1" ht="12">
      <c r="R1481" s="309"/>
      <c r="S1481" s="309"/>
      <c r="T1481" s="309"/>
      <c r="U1481" s="309"/>
      <c r="V1481" s="309"/>
      <c r="W1481" s="309"/>
      <c r="X1481" s="309"/>
      <c r="Y1481" s="309"/>
      <c r="Z1481" s="309"/>
      <c r="AA1481" s="309"/>
      <c r="AB1481" s="309"/>
      <c r="AC1481" s="309"/>
      <c r="AD1481" s="309"/>
    </row>
    <row r="1482" spans="18:30" s="311" customFormat="1" ht="12">
      <c r="R1482" s="309"/>
      <c r="S1482" s="309"/>
      <c r="T1482" s="309"/>
      <c r="U1482" s="309"/>
      <c r="V1482" s="309"/>
      <c r="W1482" s="309"/>
      <c r="X1482" s="309"/>
      <c r="Y1482" s="309"/>
      <c r="Z1482" s="309"/>
      <c r="AA1482" s="309"/>
      <c r="AB1482" s="309"/>
      <c r="AC1482" s="309"/>
      <c r="AD1482" s="309"/>
    </row>
    <row r="1483" spans="18:30" s="311" customFormat="1" ht="12">
      <c r="R1483" s="309"/>
      <c r="S1483" s="309"/>
      <c r="T1483" s="309"/>
      <c r="U1483" s="309"/>
      <c r="V1483" s="309"/>
      <c r="W1483" s="309"/>
      <c r="X1483" s="309"/>
      <c r="Y1483" s="309"/>
      <c r="Z1483" s="309"/>
      <c r="AA1483" s="309"/>
      <c r="AB1483" s="309"/>
      <c r="AC1483" s="309"/>
      <c r="AD1483" s="309"/>
    </row>
    <row r="1484" spans="18:30" s="311" customFormat="1" ht="12">
      <c r="R1484" s="309"/>
      <c r="S1484" s="309"/>
      <c r="T1484" s="309"/>
      <c r="U1484" s="309"/>
      <c r="V1484" s="309"/>
      <c r="W1484" s="309"/>
      <c r="X1484" s="309"/>
      <c r="Y1484" s="309"/>
      <c r="Z1484" s="309"/>
      <c r="AA1484" s="309"/>
      <c r="AB1484" s="309"/>
      <c r="AC1484" s="309"/>
      <c r="AD1484" s="309"/>
    </row>
    <row r="1485" spans="18:30" s="311" customFormat="1" ht="12">
      <c r="R1485" s="309"/>
      <c r="S1485" s="309"/>
      <c r="T1485" s="309"/>
      <c r="U1485" s="309"/>
      <c r="V1485" s="309"/>
      <c r="W1485" s="309"/>
      <c r="X1485" s="309"/>
      <c r="Y1485" s="309"/>
      <c r="Z1485" s="309"/>
      <c r="AA1485" s="309"/>
      <c r="AB1485" s="309"/>
      <c r="AC1485" s="309"/>
      <c r="AD1485" s="309"/>
    </row>
    <row r="1486" spans="18:30" s="311" customFormat="1" ht="12">
      <c r="R1486" s="309"/>
      <c r="S1486" s="309"/>
      <c r="T1486" s="309"/>
      <c r="U1486" s="309"/>
      <c r="V1486" s="309"/>
      <c r="W1486" s="309"/>
      <c r="X1486" s="309"/>
      <c r="Y1486" s="309"/>
      <c r="Z1486" s="309"/>
      <c r="AA1486" s="309"/>
      <c r="AB1486" s="309"/>
      <c r="AC1486" s="309"/>
      <c r="AD1486" s="309"/>
    </row>
    <row r="1487" spans="18:30" s="311" customFormat="1" ht="12">
      <c r="R1487" s="309"/>
      <c r="S1487" s="309"/>
      <c r="T1487" s="309"/>
      <c r="U1487" s="309"/>
      <c r="V1487" s="309"/>
      <c r="W1487" s="309"/>
      <c r="X1487" s="309"/>
      <c r="Y1487" s="309"/>
      <c r="Z1487" s="309"/>
      <c r="AA1487" s="309"/>
      <c r="AB1487" s="309"/>
      <c r="AC1487" s="309"/>
      <c r="AD1487" s="309"/>
    </row>
    <row r="1488" spans="18:30" s="311" customFormat="1" ht="12">
      <c r="R1488" s="309"/>
      <c r="S1488" s="309"/>
      <c r="T1488" s="309"/>
      <c r="U1488" s="309"/>
      <c r="V1488" s="309"/>
      <c r="W1488" s="309"/>
      <c r="X1488" s="309"/>
      <c r="Y1488" s="309"/>
      <c r="Z1488" s="309"/>
      <c r="AA1488" s="309"/>
      <c r="AB1488" s="309"/>
      <c r="AC1488" s="309"/>
      <c r="AD1488" s="309"/>
    </row>
    <row r="1489" spans="18:30" s="311" customFormat="1" ht="12">
      <c r="R1489" s="309"/>
      <c r="S1489" s="309"/>
      <c r="T1489" s="309"/>
      <c r="U1489" s="309"/>
      <c r="V1489" s="309"/>
      <c r="W1489" s="309"/>
      <c r="X1489" s="309"/>
      <c r="Y1489" s="309"/>
      <c r="Z1489" s="309"/>
      <c r="AA1489" s="309"/>
      <c r="AB1489" s="309"/>
      <c r="AC1489" s="309"/>
      <c r="AD1489" s="309"/>
    </row>
    <row r="1490" spans="18:30" s="311" customFormat="1" ht="12">
      <c r="R1490" s="309"/>
      <c r="S1490" s="309"/>
      <c r="T1490" s="309"/>
      <c r="U1490" s="309"/>
      <c r="V1490" s="309"/>
      <c r="W1490" s="309"/>
      <c r="X1490" s="309"/>
      <c r="Y1490" s="309"/>
      <c r="Z1490" s="309"/>
      <c r="AA1490" s="309"/>
      <c r="AB1490" s="309"/>
      <c r="AC1490" s="309"/>
      <c r="AD1490" s="309"/>
    </row>
    <row r="1491" spans="18:30" s="311" customFormat="1" ht="12">
      <c r="R1491" s="309"/>
      <c r="S1491" s="309"/>
      <c r="T1491" s="309"/>
      <c r="U1491" s="309"/>
      <c r="V1491" s="309"/>
      <c r="W1491" s="309"/>
      <c r="X1491" s="309"/>
      <c r="Y1491" s="309"/>
      <c r="Z1491" s="309"/>
      <c r="AA1491" s="309"/>
      <c r="AB1491" s="309"/>
      <c r="AC1491" s="309"/>
      <c r="AD1491" s="309"/>
    </row>
    <row r="1492" spans="18:30" s="311" customFormat="1" ht="12">
      <c r="R1492" s="309"/>
      <c r="S1492" s="309"/>
      <c r="T1492" s="309"/>
      <c r="U1492" s="309"/>
      <c r="V1492" s="309"/>
      <c r="W1492" s="309"/>
      <c r="X1492" s="309"/>
      <c r="Y1492" s="309"/>
      <c r="Z1492" s="309"/>
      <c r="AA1492" s="309"/>
      <c r="AB1492" s="309"/>
      <c r="AC1492" s="309"/>
      <c r="AD1492" s="309"/>
    </row>
    <row r="1493" spans="18:30" s="311" customFormat="1" ht="12">
      <c r="R1493" s="309"/>
      <c r="S1493" s="309"/>
      <c r="T1493" s="309"/>
      <c r="U1493" s="309"/>
      <c r="V1493" s="309"/>
      <c r="W1493" s="309"/>
      <c r="X1493" s="309"/>
      <c r="Y1493" s="309"/>
      <c r="Z1493" s="309"/>
      <c r="AA1493" s="309"/>
      <c r="AB1493" s="309"/>
      <c r="AC1493" s="309"/>
      <c r="AD1493" s="309"/>
    </row>
    <row r="1494" spans="18:30" s="311" customFormat="1" ht="12">
      <c r="R1494" s="309"/>
      <c r="S1494" s="309"/>
      <c r="T1494" s="309"/>
      <c r="U1494" s="309"/>
      <c r="V1494" s="309"/>
      <c r="W1494" s="309"/>
      <c r="X1494" s="309"/>
      <c r="Y1494" s="309"/>
      <c r="Z1494" s="309"/>
      <c r="AA1494" s="309"/>
      <c r="AB1494" s="309"/>
      <c r="AC1494" s="309"/>
      <c r="AD1494" s="309"/>
    </row>
    <row r="1495" spans="18:30" s="311" customFormat="1" ht="12">
      <c r="R1495" s="309"/>
      <c r="S1495" s="309"/>
      <c r="T1495" s="309"/>
      <c r="U1495" s="309"/>
      <c r="V1495" s="309"/>
      <c r="W1495" s="309"/>
      <c r="X1495" s="309"/>
      <c r="Y1495" s="309"/>
      <c r="Z1495" s="309"/>
      <c r="AA1495" s="309"/>
      <c r="AB1495" s="309"/>
      <c r="AC1495" s="309"/>
      <c r="AD1495" s="309"/>
    </row>
    <row r="1496" spans="18:30" s="311" customFormat="1" ht="12">
      <c r="R1496" s="309"/>
      <c r="S1496" s="309"/>
      <c r="T1496" s="309"/>
      <c r="U1496" s="309"/>
      <c r="V1496" s="309"/>
      <c r="W1496" s="309"/>
      <c r="X1496" s="309"/>
      <c r="Y1496" s="309"/>
      <c r="Z1496" s="309"/>
      <c r="AA1496" s="309"/>
      <c r="AB1496" s="309"/>
      <c r="AC1496" s="309"/>
      <c r="AD1496" s="309"/>
    </row>
    <row r="1497" spans="18:30" s="311" customFormat="1" ht="12">
      <c r="R1497" s="309"/>
      <c r="S1497" s="309"/>
      <c r="T1497" s="309"/>
      <c r="U1497" s="309"/>
      <c r="V1497" s="309"/>
      <c r="W1497" s="309"/>
      <c r="X1497" s="309"/>
      <c r="Y1497" s="309"/>
      <c r="Z1497" s="309"/>
      <c r="AA1497" s="309"/>
      <c r="AB1497" s="309"/>
      <c r="AC1497" s="309"/>
      <c r="AD1497" s="309"/>
    </row>
    <row r="1498" spans="18:30" s="311" customFormat="1" ht="12">
      <c r="R1498" s="309"/>
      <c r="S1498" s="309"/>
      <c r="T1498" s="309"/>
      <c r="U1498" s="309"/>
      <c r="V1498" s="309"/>
      <c r="W1498" s="309"/>
      <c r="X1498" s="309"/>
      <c r="Y1498" s="309"/>
      <c r="Z1498" s="309"/>
      <c r="AA1498" s="309"/>
      <c r="AB1498" s="309"/>
      <c r="AC1498" s="309"/>
      <c r="AD1498" s="309"/>
    </row>
    <row r="1499" spans="18:30" s="311" customFormat="1" ht="12">
      <c r="R1499" s="309"/>
      <c r="S1499" s="309"/>
      <c r="T1499" s="309"/>
      <c r="U1499" s="309"/>
      <c r="V1499" s="309"/>
      <c r="W1499" s="309"/>
      <c r="X1499" s="309"/>
      <c r="Y1499" s="309"/>
      <c r="Z1499" s="309"/>
      <c r="AA1499" s="309"/>
      <c r="AB1499" s="309"/>
      <c r="AC1499" s="309"/>
      <c r="AD1499" s="309"/>
    </row>
    <row r="1500" spans="18:30" s="311" customFormat="1" ht="12">
      <c r="R1500" s="309"/>
      <c r="S1500" s="309"/>
      <c r="T1500" s="309"/>
      <c r="U1500" s="309"/>
      <c r="V1500" s="309"/>
      <c r="W1500" s="309"/>
      <c r="X1500" s="309"/>
      <c r="Y1500" s="309"/>
      <c r="Z1500" s="309"/>
      <c r="AA1500" s="309"/>
      <c r="AB1500" s="309"/>
      <c r="AC1500" s="309"/>
      <c r="AD1500" s="309"/>
    </row>
    <row r="1501" spans="18:30" s="311" customFormat="1" ht="12">
      <c r="R1501" s="309"/>
      <c r="S1501" s="309"/>
      <c r="T1501" s="309"/>
      <c r="U1501" s="309"/>
      <c r="V1501" s="309"/>
      <c r="W1501" s="309"/>
      <c r="X1501" s="309"/>
      <c r="Y1501" s="309"/>
      <c r="Z1501" s="309"/>
      <c r="AA1501" s="309"/>
      <c r="AB1501" s="309"/>
      <c r="AC1501" s="309"/>
      <c r="AD1501" s="309"/>
    </row>
    <row r="1502" spans="18:30" s="311" customFormat="1" ht="12">
      <c r="R1502" s="309"/>
      <c r="S1502" s="309"/>
      <c r="T1502" s="309"/>
      <c r="U1502" s="309"/>
      <c r="V1502" s="309"/>
      <c r="W1502" s="309"/>
      <c r="X1502" s="309"/>
      <c r="Y1502" s="309"/>
      <c r="Z1502" s="309"/>
      <c r="AA1502" s="309"/>
      <c r="AB1502" s="309"/>
      <c r="AC1502" s="309"/>
      <c r="AD1502" s="309"/>
    </row>
    <row r="1503" spans="18:30" s="311" customFormat="1" ht="12">
      <c r="R1503" s="309"/>
      <c r="S1503" s="309"/>
      <c r="T1503" s="309"/>
      <c r="U1503" s="309"/>
      <c r="V1503" s="309"/>
      <c r="W1503" s="309"/>
      <c r="X1503" s="309"/>
      <c r="Y1503" s="309"/>
      <c r="Z1503" s="309"/>
      <c r="AA1503" s="309"/>
      <c r="AB1503" s="309"/>
      <c r="AC1503" s="309"/>
      <c r="AD1503" s="309"/>
    </row>
    <row r="1504" spans="18:30" s="311" customFormat="1" ht="12">
      <c r="R1504" s="309"/>
      <c r="S1504" s="309"/>
      <c r="T1504" s="309"/>
      <c r="U1504" s="309"/>
      <c r="V1504" s="309"/>
      <c r="W1504" s="309"/>
      <c r="X1504" s="309"/>
      <c r="Y1504" s="309"/>
      <c r="Z1504" s="309"/>
      <c r="AA1504" s="309"/>
      <c r="AB1504" s="309"/>
      <c r="AC1504" s="309"/>
      <c r="AD1504" s="309"/>
    </row>
    <row r="1505" spans="18:30" s="311" customFormat="1" ht="12">
      <c r="R1505" s="309"/>
      <c r="S1505" s="309"/>
      <c r="T1505" s="309"/>
      <c r="U1505" s="309"/>
      <c r="V1505" s="309"/>
      <c r="W1505" s="309"/>
      <c r="X1505" s="309"/>
      <c r="Y1505" s="309"/>
      <c r="Z1505" s="309"/>
      <c r="AA1505" s="309"/>
      <c r="AB1505" s="309"/>
      <c r="AC1505" s="309"/>
      <c r="AD1505" s="309"/>
    </row>
    <row r="1506" spans="18:30" s="311" customFormat="1" ht="12">
      <c r="R1506" s="309"/>
      <c r="S1506" s="309"/>
      <c r="T1506" s="309"/>
      <c r="U1506" s="309"/>
      <c r="V1506" s="309"/>
      <c r="W1506" s="309"/>
      <c r="X1506" s="309"/>
      <c r="Y1506" s="309"/>
      <c r="Z1506" s="309"/>
      <c r="AA1506" s="309"/>
      <c r="AB1506" s="309"/>
      <c r="AC1506" s="309"/>
      <c r="AD1506" s="309"/>
    </row>
    <row r="1507" spans="18:30" s="311" customFormat="1" ht="12">
      <c r="R1507" s="309"/>
      <c r="S1507" s="309"/>
      <c r="T1507" s="309"/>
      <c r="U1507" s="309"/>
      <c r="V1507" s="309"/>
      <c r="W1507" s="309"/>
      <c r="X1507" s="309"/>
      <c r="Y1507" s="309"/>
      <c r="Z1507" s="309"/>
      <c r="AA1507" s="309"/>
      <c r="AB1507" s="309"/>
      <c r="AC1507" s="309"/>
      <c r="AD1507" s="309"/>
    </row>
    <row r="1508" spans="18:30" s="311" customFormat="1" ht="12">
      <c r="R1508" s="309"/>
      <c r="S1508" s="309"/>
      <c r="T1508" s="309"/>
      <c r="U1508" s="309"/>
      <c r="V1508" s="309"/>
      <c r="W1508" s="309"/>
      <c r="X1508" s="309"/>
      <c r="Y1508" s="309"/>
      <c r="Z1508" s="309"/>
      <c r="AA1508" s="309"/>
      <c r="AB1508" s="309"/>
      <c r="AC1508" s="309"/>
      <c r="AD1508" s="309"/>
    </row>
    <row r="1509" spans="18:30" s="311" customFormat="1" ht="12">
      <c r="R1509" s="309"/>
      <c r="S1509" s="309"/>
      <c r="T1509" s="309"/>
      <c r="U1509" s="309"/>
      <c r="V1509" s="309"/>
      <c r="W1509" s="309"/>
      <c r="X1509" s="309"/>
      <c r="Y1509" s="309"/>
      <c r="Z1509" s="309"/>
      <c r="AA1509" s="309"/>
      <c r="AB1509" s="309"/>
      <c r="AC1509" s="309"/>
      <c r="AD1509" s="309"/>
    </row>
    <row r="1510" spans="18:30" s="311" customFormat="1" ht="12">
      <c r="R1510" s="309"/>
      <c r="S1510" s="309"/>
      <c r="T1510" s="309"/>
      <c r="U1510" s="309"/>
      <c r="V1510" s="309"/>
      <c r="W1510" s="309"/>
      <c r="X1510" s="309"/>
      <c r="Y1510" s="309"/>
      <c r="Z1510" s="309"/>
      <c r="AA1510" s="309"/>
      <c r="AB1510" s="309"/>
      <c r="AC1510" s="309"/>
      <c r="AD1510" s="309"/>
    </row>
    <row r="1511" spans="18:30" s="311" customFormat="1" ht="12">
      <c r="R1511" s="309"/>
      <c r="S1511" s="309"/>
      <c r="T1511" s="309"/>
      <c r="U1511" s="309"/>
      <c r="V1511" s="309"/>
      <c r="W1511" s="309"/>
      <c r="X1511" s="309"/>
      <c r="Y1511" s="309"/>
      <c r="Z1511" s="309"/>
      <c r="AA1511" s="309"/>
      <c r="AB1511" s="309"/>
      <c r="AC1511" s="309"/>
      <c r="AD1511" s="309"/>
    </row>
    <row r="1512" spans="18:30" s="311" customFormat="1" ht="12">
      <c r="R1512" s="309"/>
      <c r="S1512" s="309"/>
      <c r="T1512" s="309"/>
      <c r="U1512" s="309"/>
      <c r="V1512" s="309"/>
      <c r="W1512" s="309"/>
      <c r="X1512" s="309"/>
      <c r="Y1512" s="309"/>
      <c r="Z1512" s="309"/>
      <c r="AA1512" s="309"/>
      <c r="AB1512" s="309"/>
      <c r="AC1512" s="309"/>
      <c r="AD1512" s="309"/>
    </row>
    <row r="1513" spans="18:30" s="311" customFormat="1" ht="12">
      <c r="R1513" s="309"/>
      <c r="S1513" s="309"/>
      <c r="T1513" s="309"/>
      <c r="U1513" s="309"/>
      <c r="V1513" s="309"/>
      <c r="W1513" s="309"/>
      <c r="X1513" s="309"/>
      <c r="Y1513" s="309"/>
      <c r="Z1513" s="309"/>
      <c r="AA1513" s="309"/>
      <c r="AB1513" s="309"/>
      <c r="AC1513" s="309"/>
      <c r="AD1513" s="309"/>
    </row>
    <row r="1514" spans="18:30" s="311" customFormat="1" ht="12">
      <c r="R1514" s="309"/>
      <c r="S1514" s="309"/>
      <c r="T1514" s="309"/>
      <c r="U1514" s="309"/>
      <c r="V1514" s="309"/>
      <c r="W1514" s="309"/>
      <c r="X1514" s="309"/>
      <c r="Y1514" s="309"/>
      <c r="Z1514" s="309"/>
      <c r="AA1514" s="309"/>
      <c r="AB1514" s="309"/>
      <c r="AC1514" s="309"/>
      <c r="AD1514" s="309"/>
    </row>
    <row r="1515" spans="18:30" s="311" customFormat="1" ht="12">
      <c r="R1515" s="309"/>
      <c r="S1515" s="309"/>
      <c r="T1515" s="309"/>
      <c r="U1515" s="309"/>
      <c r="V1515" s="309"/>
      <c r="W1515" s="309"/>
      <c r="X1515" s="309"/>
      <c r="Y1515" s="309"/>
      <c r="Z1515" s="309"/>
      <c r="AA1515" s="309"/>
      <c r="AB1515" s="309"/>
      <c r="AC1515" s="309"/>
      <c r="AD1515" s="309"/>
    </row>
    <row r="1516" spans="18:30" s="311" customFormat="1" ht="12">
      <c r="R1516" s="309"/>
      <c r="S1516" s="309"/>
      <c r="T1516" s="309"/>
      <c r="U1516" s="309"/>
      <c r="V1516" s="309"/>
      <c r="W1516" s="309"/>
      <c r="X1516" s="309"/>
      <c r="Y1516" s="309"/>
      <c r="Z1516" s="309"/>
      <c r="AA1516" s="309"/>
      <c r="AB1516" s="309"/>
      <c r="AC1516" s="309"/>
      <c r="AD1516" s="309"/>
    </row>
    <row r="1517" spans="18:30" s="311" customFormat="1" ht="12">
      <c r="R1517" s="309"/>
      <c r="S1517" s="309"/>
      <c r="T1517" s="309"/>
      <c r="U1517" s="309"/>
      <c r="V1517" s="309"/>
      <c r="W1517" s="309"/>
      <c r="X1517" s="309"/>
      <c r="Y1517" s="309"/>
      <c r="Z1517" s="309"/>
      <c r="AA1517" s="309"/>
      <c r="AB1517" s="309"/>
      <c r="AC1517" s="309"/>
      <c r="AD1517" s="309"/>
    </row>
    <row r="1518" spans="18:30" s="311" customFormat="1" ht="12">
      <c r="R1518" s="309"/>
      <c r="S1518" s="309"/>
      <c r="T1518" s="309"/>
      <c r="U1518" s="309"/>
      <c r="V1518" s="309"/>
      <c r="W1518" s="309"/>
      <c r="X1518" s="309"/>
      <c r="Y1518" s="309"/>
      <c r="Z1518" s="309"/>
      <c r="AA1518" s="309"/>
      <c r="AB1518" s="309"/>
      <c r="AC1518" s="309"/>
      <c r="AD1518" s="309"/>
    </row>
    <row r="1519" spans="18:30" s="311" customFormat="1" ht="12">
      <c r="R1519" s="309"/>
      <c r="S1519" s="309"/>
      <c r="T1519" s="309"/>
      <c r="U1519" s="309"/>
      <c r="V1519" s="309"/>
      <c r="W1519" s="309"/>
      <c r="X1519" s="309"/>
      <c r="Y1519" s="309"/>
      <c r="Z1519" s="309"/>
      <c r="AA1519" s="309"/>
      <c r="AB1519" s="309"/>
      <c r="AC1519" s="309"/>
      <c r="AD1519" s="309"/>
    </row>
    <row r="1520" spans="18:30" s="311" customFormat="1" ht="12">
      <c r="R1520" s="309"/>
      <c r="S1520" s="309"/>
      <c r="T1520" s="309"/>
      <c r="U1520" s="309"/>
      <c r="V1520" s="309"/>
      <c r="W1520" s="309"/>
      <c r="X1520" s="309"/>
      <c r="Y1520" s="309"/>
      <c r="Z1520" s="309"/>
      <c r="AA1520" s="309"/>
      <c r="AB1520" s="309"/>
      <c r="AC1520" s="309"/>
      <c r="AD1520" s="309"/>
    </row>
    <row r="1521" spans="18:30" s="311" customFormat="1" ht="12">
      <c r="R1521" s="309"/>
      <c r="S1521" s="309"/>
      <c r="T1521" s="309"/>
      <c r="U1521" s="309"/>
      <c r="V1521" s="309"/>
      <c r="W1521" s="309"/>
      <c r="X1521" s="309"/>
      <c r="Y1521" s="309"/>
      <c r="Z1521" s="309"/>
      <c r="AA1521" s="309"/>
      <c r="AB1521" s="309"/>
      <c r="AC1521" s="309"/>
      <c r="AD1521" s="309"/>
    </row>
    <row r="1522" spans="18:30" s="311" customFormat="1" ht="12">
      <c r="R1522" s="309"/>
      <c r="S1522" s="309"/>
      <c r="T1522" s="309"/>
      <c r="U1522" s="309"/>
      <c r="V1522" s="309"/>
      <c r="W1522" s="309"/>
      <c r="X1522" s="309"/>
      <c r="Y1522" s="309"/>
      <c r="Z1522" s="309"/>
      <c r="AA1522" s="309"/>
      <c r="AB1522" s="309"/>
      <c r="AC1522" s="309"/>
      <c r="AD1522" s="309"/>
    </row>
    <row r="1523" spans="18:30" s="311" customFormat="1" ht="12">
      <c r="R1523" s="309"/>
      <c r="S1523" s="309"/>
      <c r="T1523" s="309"/>
      <c r="U1523" s="309"/>
      <c r="V1523" s="309"/>
      <c r="W1523" s="309"/>
      <c r="X1523" s="309"/>
      <c r="Y1523" s="309"/>
      <c r="Z1523" s="309"/>
      <c r="AA1523" s="309"/>
      <c r="AB1523" s="309"/>
      <c r="AC1523" s="309"/>
      <c r="AD1523" s="309"/>
    </row>
    <row r="1524" spans="18:30" s="311" customFormat="1" ht="12">
      <c r="R1524" s="309"/>
      <c r="S1524" s="309"/>
      <c r="T1524" s="309"/>
      <c r="U1524" s="309"/>
      <c r="V1524" s="309"/>
      <c r="W1524" s="309"/>
      <c r="X1524" s="309"/>
      <c r="Y1524" s="309"/>
      <c r="Z1524" s="309"/>
      <c r="AA1524" s="309"/>
      <c r="AB1524" s="309"/>
      <c r="AC1524" s="309"/>
      <c r="AD1524" s="309"/>
    </row>
    <row r="1525" spans="18:30" s="311" customFormat="1" ht="12">
      <c r="R1525" s="309"/>
      <c r="S1525" s="309"/>
      <c r="T1525" s="309"/>
      <c r="U1525" s="309"/>
      <c r="V1525" s="309"/>
      <c r="W1525" s="309"/>
      <c r="X1525" s="309"/>
      <c r="Y1525" s="309"/>
      <c r="Z1525" s="309"/>
      <c r="AA1525" s="309"/>
      <c r="AB1525" s="309"/>
      <c r="AC1525" s="309"/>
      <c r="AD1525" s="309"/>
    </row>
    <row r="1526" spans="18:30" s="311" customFormat="1" ht="12">
      <c r="R1526" s="309"/>
      <c r="S1526" s="309"/>
      <c r="T1526" s="309"/>
      <c r="U1526" s="309"/>
      <c r="V1526" s="309"/>
      <c r="W1526" s="309"/>
      <c r="X1526" s="309"/>
      <c r="Y1526" s="309"/>
      <c r="Z1526" s="309"/>
      <c r="AA1526" s="309"/>
      <c r="AB1526" s="309"/>
      <c r="AC1526" s="309"/>
      <c r="AD1526" s="309"/>
    </row>
    <row r="1527" spans="18:30" s="311" customFormat="1" ht="12">
      <c r="R1527" s="309"/>
      <c r="S1527" s="309"/>
      <c r="T1527" s="309"/>
      <c r="U1527" s="309"/>
      <c r="V1527" s="309"/>
      <c r="W1527" s="309"/>
      <c r="X1527" s="309"/>
      <c r="Y1527" s="309"/>
      <c r="Z1527" s="309"/>
      <c r="AA1527" s="309"/>
      <c r="AB1527" s="309"/>
      <c r="AC1527" s="309"/>
      <c r="AD1527" s="309"/>
    </row>
    <row r="1528" spans="18:30" s="311" customFormat="1" ht="12">
      <c r="R1528" s="309"/>
      <c r="S1528" s="309"/>
      <c r="T1528" s="309"/>
      <c r="U1528" s="309"/>
      <c r="V1528" s="309"/>
      <c r="W1528" s="309"/>
      <c r="X1528" s="309"/>
      <c r="Y1528" s="309"/>
      <c r="Z1528" s="309"/>
      <c r="AA1528" s="309"/>
      <c r="AB1528" s="309"/>
      <c r="AC1528" s="309"/>
      <c r="AD1528" s="309"/>
    </row>
    <row r="1529" spans="18:30" s="311" customFormat="1" ht="12">
      <c r="R1529" s="309"/>
      <c r="S1529" s="309"/>
      <c r="T1529" s="309"/>
      <c r="U1529" s="309"/>
      <c r="V1529" s="309"/>
      <c r="W1529" s="309"/>
      <c r="X1529" s="309"/>
      <c r="Y1529" s="309"/>
      <c r="Z1529" s="309"/>
      <c r="AA1529" s="309"/>
      <c r="AB1529" s="309"/>
      <c r="AC1529" s="309"/>
      <c r="AD1529" s="309"/>
    </row>
    <row r="1530" spans="18:30" s="311" customFormat="1" ht="12">
      <c r="R1530" s="309"/>
      <c r="S1530" s="309"/>
      <c r="T1530" s="309"/>
      <c r="U1530" s="309"/>
      <c r="V1530" s="309"/>
      <c r="W1530" s="309"/>
      <c r="X1530" s="309"/>
      <c r="Y1530" s="309"/>
      <c r="Z1530" s="309"/>
      <c r="AA1530" s="309"/>
      <c r="AB1530" s="309"/>
      <c r="AC1530" s="309"/>
      <c r="AD1530" s="309"/>
    </row>
    <row r="1531" spans="18:30" s="311" customFormat="1" ht="12">
      <c r="R1531" s="309"/>
      <c r="S1531" s="309"/>
      <c r="T1531" s="309"/>
      <c r="U1531" s="309"/>
      <c r="V1531" s="309"/>
      <c r="W1531" s="309"/>
      <c r="X1531" s="309"/>
      <c r="Y1531" s="309"/>
      <c r="Z1531" s="309"/>
      <c r="AA1531" s="309"/>
      <c r="AB1531" s="309"/>
      <c r="AC1531" s="309"/>
      <c r="AD1531" s="309"/>
    </row>
    <row r="1532" spans="18:30" s="311" customFormat="1" ht="12">
      <c r="R1532" s="309"/>
      <c r="S1532" s="309"/>
      <c r="T1532" s="309"/>
      <c r="U1532" s="309"/>
      <c r="V1532" s="309"/>
      <c r="W1532" s="309"/>
      <c r="X1532" s="309"/>
      <c r="Y1532" s="309"/>
      <c r="Z1532" s="309"/>
      <c r="AA1532" s="309"/>
      <c r="AB1532" s="309"/>
      <c r="AC1532" s="309"/>
      <c r="AD1532" s="309"/>
    </row>
    <row r="1533" spans="18:30" s="311" customFormat="1" ht="12">
      <c r="R1533" s="309"/>
      <c r="S1533" s="309"/>
      <c r="T1533" s="309"/>
      <c r="U1533" s="309"/>
      <c r="V1533" s="309"/>
      <c r="W1533" s="309"/>
      <c r="X1533" s="309"/>
      <c r="Y1533" s="309"/>
      <c r="Z1533" s="309"/>
      <c r="AA1533" s="309"/>
      <c r="AB1533" s="309"/>
      <c r="AC1533" s="309"/>
      <c r="AD1533" s="309"/>
    </row>
    <row r="1534" spans="18:30" s="311" customFormat="1" ht="12">
      <c r="R1534" s="309"/>
      <c r="S1534" s="309"/>
      <c r="T1534" s="309"/>
      <c r="U1534" s="309"/>
      <c r="V1534" s="309"/>
      <c r="W1534" s="309"/>
      <c r="X1534" s="309"/>
      <c r="Y1534" s="309"/>
      <c r="Z1534" s="309"/>
      <c r="AA1534" s="309"/>
      <c r="AB1534" s="309"/>
      <c r="AC1534" s="309"/>
      <c r="AD1534" s="309"/>
    </row>
    <row r="1535" spans="18:30" s="311" customFormat="1" ht="12">
      <c r="R1535" s="309"/>
      <c r="S1535" s="309"/>
      <c r="T1535" s="309"/>
      <c r="U1535" s="309"/>
      <c r="V1535" s="309"/>
      <c r="W1535" s="309"/>
      <c r="X1535" s="309"/>
      <c r="Y1535" s="309"/>
      <c r="Z1535" s="309"/>
      <c r="AA1535" s="309"/>
      <c r="AB1535" s="309"/>
      <c r="AC1535" s="309"/>
      <c r="AD1535" s="309"/>
    </row>
    <row r="1536" spans="18:30" s="311" customFormat="1" ht="12">
      <c r="R1536" s="309"/>
      <c r="S1536" s="309"/>
      <c r="T1536" s="309"/>
      <c r="U1536" s="309"/>
      <c r="V1536" s="309"/>
      <c r="W1536" s="309"/>
      <c r="X1536" s="309"/>
      <c r="Y1536" s="309"/>
      <c r="Z1536" s="309"/>
      <c r="AA1536" s="309"/>
      <c r="AB1536" s="309"/>
      <c r="AC1536" s="309"/>
      <c r="AD1536" s="309"/>
    </row>
    <row r="1537" spans="18:30" s="311" customFormat="1" ht="12">
      <c r="R1537" s="309"/>
      <c r="S1537" s="309"/>
      <c r="T1537" s="309"/>
      <c r="U1537" s="309"/>
      <c r="V1537" s="309"/>
      <c r="W1537" s="309"/>
      <c r="X1537" s="309"/>
      <c r="Y1537" s="309"/>
      <c r="Z1537" s="309"/>
      <c r="AA1537" s="309"/>
      <c r="AB1537" s="309"/>
      <c r="AC1537" s="309"/>
      <c r="AD1537" s="309"/>
    </row>
    <row r="1538" spans="18:30" s="311" customFormat="1" ht="12">
      <c r="R1538" s="309"/>
      <c r="S1538" s="309"/>
      <c r="T1538" s="309"/>
      <c r="U1538" s="309"/>
      <c r="V1538" s="309"/>
      <c r="W1538" s="309"/>
      <c r="X1538" s="309"/>
      <c r="Y1538" s="309"/>
      <c r="Z1538" s="309"/>
      <c r="AA1538" s="309"/>
      <c r="AB1538" s="309"/>
      <c r="AC1538" s="309"/>
      <c r="AD1538" s="309"/>
    </row>
    <row r="1539" spans="18:30" s="311" customFormat="1" ht="12">
      <c r="R1539" s="309"/>
      <c r="S1539" s="309"/>
      <c r="T1539" s="309"/>
      <c r="U1539" s="309"/>
      <c r="V1539" s="309"/>
      <c r="W1539" s="309"/>
      <c r="X1539" s="309"/>
      <c r="Y1539" s="309"/>
      <c r="Z1539" s="309"/>
      <c r="AA1539" s="309"/>
      <c r="AB1539" s="309"/>
      <c r="AC1539" s="309"/>
      <c r="AD1539" s="309"/>
    </row>
    <row r="1540" spans="18:30" s="311" customFormat="1" ht="12">
      <c r="R1540" s="309"/>
      <c r="S1540" s="309"/>
      <c r="T1540" s="309"/>
      <c r="U1540" s="309"/>
      <c r="V1540" s="309"/>
      <c r="W1540" s="309"/>
      <c r="X1540" s="309"/>
      <c r="Y1540" s="309"/>
      <c r="Z1540" s="309"/>
      <c r="AA1540" s="309"/>
      <c r="AB1540" s="309"/>
      <c r="AC1540" s="309"/>
      <c r="AD1540" s="309"/>
    </row>
    <row r="1541" spans="18:30" s="311" customFormat="1" ht="12">
      <c r="R1541" s="309"/>
      <c r="S1541" s="309"/>
      <c r="T1541" s="309"/>
      <c r="U1541" s="309"/>
      <c r="V1541" s="309"/>
      <c r="W1541" s="309"/>
      <c r="X1541" s="309"/>
      <c r="Y1541" s="309"/>
      <c r="Z1541" s="309"/>
      <c r="AA1541" s="309"/>
      <c r="AB1541" s="309"/>
      <c r="AC1541" s="309"/>
      <c r="AD1541" s="309"/>
    </row>
    <row r="1542" spans="18:30" s="311" customFormat="1" ht="12">
      <c r="R1542" s="309"/>
      <c r="S1542" s="309"/>
      <c r="T1542" s="309"/>
      <c r="U1542" s="309"/>
      <c r="V1542" s="309"/>
      <c r="W1542" s="309"/>
      <c r="X1542" s="309"/>
      <c r="Y1542" s="309"/>
      <c r="Z1542" s="309"/>
      <c r="AA1542" s="309"/>
      <c r="AB1542" s="309"/>
      <c r="AC1542" s="309"/>
      <c r="AD1542" s="309"/>
    </row>
    <row r="1543" spans="18:30" s="311" customFormat="1" ht="12">
      <c r="R1543" s="309"/>
      <c r="S1543" s="309"/>
      <c r="T1543" s="309"/>
      <c r="U1543" s="309"/>
      <c r="V1543" s="309"/>
      <c r="W1543" s="309"/>
      <c r="X1543" s="309"/>
      <c r="Y1543" s="309"/>
      <c r="Z1543" s="309"/>
      <c r="AA1543" s="309"/>
      <c r="AB1543" s="309"/>
      <c r="AC1543" s="309"/>
      <c r="AD1543" s="309"/>
    </row>
    <row r="1544" spans="18:30" s="311" customFormat="1" ht="12">
      <c r="R1544" s="309"/>
      <c r="S1544" s="309"/>
      <c r="T1544" s="309"/>
      <c r="U1544" s="309"/>
      <c r="V1544" s="309"/>
      <c r="W1544" s="309"/>
      <c r="X1544" s="309"/>
      <c r="Y1544" s="309"/>
      <c r="Z1544" s="309"/>
      <c r="AA1544" s="309"/>
      <c r="AB1544" s="309"/>
      <c r="AC1544" s="309"/>
      <c r="AD1544" s="309"/>
    </row>
    <row r="1545" spans="18:30" s="311" customFormat="1" ht="12">
      <c r="R1545" s="309"/>
      <c r="S1545" s="309"/>
      <c r="T1545" s="309"/>
      <c r="U1545" s="309"/>
      <c r="V1545" s="309"/>
      <c r="W1545" s="309"/>
      <c r="X1545" s="309"/>
      <c r="Y1545" s="309"/>
      <c r="Z1545" s="309"/>
      <c r="AA1545" s="309"/>
      <c r="AB1545" s="309"/>
      <c r="AC1545" s="309"/>
      <c r="AD1545" s="309"/>
    </row>
    <row r="1546" spans="18:30" s="311" customFormat="1" ht="12">
      <c r="R1546" s="309"/>
      <c r="S1546" s="309"/>
      <c r="T1546" s="309"/>
      <c r="U1546" s="309"/>
      <c r="V1546" s="309"/>
      <c r="W1546" s="309"/>
      <c r="X1546" s="309"/>
      <c r="Y1546" s="309"/>
      <c r="Z1546" s="309"/>
      <c r="AA1546" s="309"/>
      <c r="AB1546" s="309"/>
      <c r="AC1546" s="309"/>
      <c r="AD1546" s="309"/>
    </row>
    <row r="1547" spans="18:30" s="311" customFormat="1" ht="12">
      <c r="R1547" s="309"/>
      <c r="S1547" s="309"/>
      <c r="T1547" s="309"/>
      <c r="U1547" s="309"/>
      <c r="V1547" s="309"/>
      <c r="W1547" s="309"/>
      <c r="X1547" s="309"/>
      <c r="Y1547" s="309"/>
      <c r="Z1547" s="309"/>
      <c r="AA1547" s="309"/>
      <c r="AB1547" s="309"/>
      <c r="AC1547" s="309"/>
      <c r="AD1547" s="309"/>
    </row>
    <row r="1548" spans="18:30" s="311" customFormat="1" ht="12">
      <c r="R1548" s="309"/>
      <c r="S1548" s="309"/>
      <c r="T1548" s="309"/>
      <c r="U1548" s="309"/>
      <c r="V1548" s="309"/>
      <c r="W1548" s="309"/>
      <c r="X1548" s="309"/>
      <c r="Y1548" s="309"/>
      <c r="Z1548" s="309"/>
      <c r="AA1548" s="309"/>
      <c r="AB1548" s="309"/>
      <c r="AC1548" s="309"/>
      <c r="AD1548" s="309"/>
    </row>
    <row r="1549" spans="18:30" s="311" customFormat="1" ht="12">
      <c r="R1549" s="309"/>
      <c r="S1549" s="309"/>
      <c r="T1549" s="309"/>
      <c r="U1549" s="309"/>
      <c r="V1549" s="309"/>
      <c r="W1549" s="309"/>
      <c r="X1549" s="309"/>
      <c r="Y1549" s="309"/>
      <c r="Z1549" s="309"/>
      <c r="AA1549" s="309"/>
      <c r="AB1549" s="309"/>
      <c r="AC1549" s="309"/>
      <c r="AD1549" s="309"/>
    </row>
    <row r="1550" spans="18:30" s="311" customFormat="1" ht="12">
      <c r="R1550" s="309"/>
      <c r="S1550" s="309"/>
      <c r="T1550" s="309"/>
      <c r="U1550" s="309"/>
      <c r="V1550" s="309"/>
      <c r="W1550" s="309"/>
      <c r="X1550" s="309"/>
      <c r="Y1550" s="309"/>
      <c r="Z1550" s="309"/>
      <c r="AA1550" s="309"/>
      <c r="AB1550" s="309"/>
      <c r="AC1550" s="309"/>
      <c r="AD1550" s="309"/>
    </row>
    <row r="1551" spans="18:30" s="311" customFormat="1" ht="12">
      <c r="R1551" s="309"/>
      <c r="S1551" s="309"/>
      <c r="T1551" s="309"/>
      <c r="U1551" s="309"/>
      <c r="V1551" s="309"/>
      <c r="W1551" s="309"/>
      <c r="X1551" s="309"/>
      <c r="Y1551" s="309"/>
      <c r="Z1551" s="309"/>
      <c r="AA1551" s="309"/>
      <c r="AB1551" s="309"/>
      <c r="AC1551" s="309"/>
      <c r="AD1551" s="309"/>
    </row>
    <row r="1552" spans="18:30" s="311" customFormat="1" ht="12">
      <c r="R1552" s="309"/>
      <c r="S1552" s="309"/>
      <c r="T1552" s="309"/>
      <c r="U1552" s="309"/>
      <c r="V1552" s="309"/>
      <c r="W1552" s="309"/>
      <c r="X1552" s="309"/>
      <c r="Y1552" s="309"/>
      <c r="Z1552" s="309"/>
      <c r="AA1552" s="309"/>
      <c r="AB1552" s="309"/>
      <c r="AC1552" s="309"/>
      <c r="AD1552" s="309"/>
    </row>
    <row r="1553" spans="18:30" s="311" customFormat="1" ht="12">
      <c r="R1553" s="309"/>
      <c r="S1553" s="309"/>
      <c r="T1553" s="309"/>
      <c r="U1553" s="309"/>
      <c r="V1553" s="309"/>
      <c r="W1553" s="309"/>
      <c r="X1553" s="309"/>
      <c r="Y1553" s="309"/>
      <c r="Z1553" s="309"/>
      <c r="AA1553" s="309"/>
      <c r="AB1553" s="309"/>
      <c r="AC1553" s="309"/>
      <c r="AD1553" s="309"/>
    </row>
    <row r="1554" spans="18:30" s="311" customFormat="1" ht="12">
      <c r="R1554" s="309"/>
      <c r="S1554" s="309"/>
      <c r="T1554" s="309"/>
      <c r="U1554" s="309"/>
      <c r="V1554" s="309"/>
      <c r="W1554" s="309"/>
      <c r="X1554" s="309"/>
      <c r="Y1554" s="309"/>
      <c r="Z1554" s="309"/>
      <c r="AA1554" s="309"/>
      <c r="AB1554" s="309"/>
      <c r="AC1554" s="309"/>
      <c r="AD1554" s="309"/>
    </row>
    <row r="1555" spans="18:30" s="311" customFormat="1" ht="12">
      <c r="R1555" s="309"/>
      <c r="S1555" s="309"/>
      <c r="T1555" s="309"/>
      <c r="U1555" s="309"/>
      <c r="V1555" s="309"/>
      <c r="W1555" s="309"/>
      <c r="X1555" s="309"/>
      <c r="Y1555" s="309"/>
      <c r="Z1555" s="309"/>
      <c r="AA1555" s="309"/>
      <c r="AB1555" s="309"/>
      <c r="AC1555" s="309"/>
      <c r="AD1555" s="309"/>
    </row>
    <row r="1556" spans="18:30" s="311" customFormat="1" ht="12">
      <c r="R1556" s="309"/>
      <c r="S1556" s="309"/>
      <c r="T1556" s="309"/>
      <c r="U1556" s="309"/>
      <c r="V1556" s="309"/>
      <c r="W1556" s="309"/>
      <c r="X1556" s="309"/>
      <c r="Y1556" s="309"/>
      <c r="Z1556" s="309"/>
      <c r="AA1556" s="309"/>
      <c r="AB1556" s="309"/>
      <c r="AC1556" s="309"/>
      <c r="AD1556" s="309"/>
    </row>
    <row r="1557" spans="18:30" s="311" customFormat="1" ht="12">
      <c r="R1557" s="309"/>
      <c r="S1557" s="309"/>
      <c r="T1557" s="309"/>
      <c r="U1557" s="309"/>
      <c r="V1557" s="309"/>
      <c r="W1557" s="309"/>
      <c r="X1557" s="309"/>
      <c r="Y1557" s="309"/>
      <c r="Z1557" s="309"/>
      <c r="AA1557" s="309"/>
      <c r="AB1557" s="309"/>
      <c r="AC1557" s="309"/>
      <c r="AD1557" s="309"/>
    </row>
    <row r="1558" spans="18:30" s="311" customFormat="1" ht="12">
      <c r="R1558" s="309"/>
      <c r="S1558" s="309"/>
      <c r="T1558" s="309"/>
      <c r="U1558" s="309"/>
      <c r="V1558" s="309"/>
      <c r="W1558" s="309"/>
      <c r="X1558" s="309"/>
      <c r="Y1558" s="309"/>
      <c r="Z1558" s="309"/>
      <c r="AA1558" s="309"/>
      <c r="AB1558" s="309"/>
      <c r="AC1558" s="309"/>
      <c r="AD1558" s="309"/>
    </row>
    <row r="1559" spans="18:30" s="311" customFormat="1" ht="12">
      <c r="R1559" s="309"/>
      <c r="S1559" s="309"/>
      <c r="T1559" s="309"/>
      <c r="U1559" s="309"/>
      <c r="V1559" s="309"/>
      <c r="W1559" s="309"/>
      <c r="X1559" s="309"/>
      <c r="Y1559" s="309"/>
      <c r="Z1559" s="309"/>
      <c r="AA1559" s="309"/>
      <c r="AB1559" s="309"/>
      <c r="AC1559" s="309"/>
      <c r="AD1559" s="309"/>
    </row>
    <row r="1560" spans="18:30" s="311" customFormat="1" ht="12">
      <c r="R1560" s="309"/>
      <c r="S1560" s="309"/>
      <c r="T1560" s="309"/>
      <c r="U1560" s="309"/>
      <c r="V1560" s="309"/>
      <c r="W1560" s="309"/>
      <c r="X1560" s="309"/>
      <c r="Y1560" s="309"/>
      <c r="Z1560" s="309"/>
      <c r="AA1560" s="309"/>
      <c r="AB1560" s="309"/>
      <c r="AC1560" s="309"/>
      <c r="AD1560" s="309"/>
    </row>
    <row r="1561" spans="18:30" s="311" customFormat="1" ht="12">
      <c r="R1561" s="309"/>
      <c r="S1561" s="309"/>
      <c r="T1561" s="309"/>
      <c r="U1561" s="309"/>
      <c r="V1561" s="309"/>
      <c r="W1561" s="309"/>
      <c r="X1561" s="309"/>
      <c r="Y1561" s="309"/>
      <c r="Z1561" s="309"/>
      <c r="AA1561" s="309"/>
      <c r="AB1561" s="309"/>
      <c r="AC1561" s="309"/>
      <c r="AD1561" s="309"/>
    </row>
    <row r="1562" spans="18:30" s="311" customFormat="1" ht="12">
      <c r="R1562" s="309"/>
      <c r="S1562" s="309"/>
      <c r="T1562" s="309"/>
      <c r="U1562" s="309"/>
      <c r="V1562" s="309"/>
      <c r="W1562" s="309"/>
      <c r="X1562" s="309"/>
      <c r="Y1562" s="309"/>
      <c r="Z1562" s="309"/>
      <c r="AA1562" s="309"/>
      <c r="AB1562" s="309"/>
      <c r="AC1562" s="309"/>
      <c r="AD1562" s="309"/>
    </row>
    <row r="1563" spans="18:30" s="311" customFormat="1" ht="12">
      <c r="R1563" s="309"/>
      <c r="S1563" s="309"/>
      <c r="T1563" s="309"/>
      <c r="U1563" s="309"/>
      <c r="V1563" s="309"/>
      <c r="W1563" s="309"/>
      <c r="X1563" s="309"/>
      <c r="Y1563" s="309"/>
      <c r="Z1563" s="309"/>
      <c r="AA1563" s="309"/>
      <c r="AB1563" s="309"/>
      <c r="AC1563" s="309"/>
      <c r="AD1563" s="309"/>
    </row>
    <row r="1564" spans="18:30" s="311" customFormat="1" ht="12">
      <c r="R1564" s="309"/>
      <c r="S1564" s="309"/>
      <c r="T1564" s="309"/>
      <c r="U1564" s="309"/>
      <c r="V1564" s="309"/>
      <c r="W1564" s="309"/>
      <c r="X1564" s="309"/>
      <c r="Y1564" s="309"/>
      <c r="Z1564" s="309"/>
      <c r="AA1564" s="309"/>
      <c r="AB1564" s="309"/>
      <c r="AC1564" s="309"/>
      <c r="AD1564" s="309"/>
    </row>
    <row r="1565" spans="18:30" s="311" customFormat="1" ht="12">
      <c r="R1565" s="309"/>
      <c r="S1565" s="309"/>
      <c r="T1565" s="309"/>
      <c r="U1565" s="309"/>
      <c r="V1565" s="309"/>
      <c r="W1565" s="309"/>
      <c r="X1565" s="309"/>
      <c r="Y1565" s="309"/>
      <c r="Z1565" s="309"/>
      <c r="AA1565" s="309"/>
      <c r="AB1565" s="309"/>
      <c r="AC1565" s="309"/>
      <c r="AD1565" s="309"/>
    </row>
    <row r="1566" spans="18:30" s="311" customFormat="1" ht="12">
      <c r="R1566" s="309"/>
      <c r="S1566" s="309"/>
      <c r="T1566" s="309"/>
      <c r="U1566" s="309"/>
      <c r="V1566" s="309"/>
      <c r="W1566" s="309"/>
      <c r="X1566" s="309"/>
      <c r="Y1566" s="309"/>
      <c r="Z1566" s="309"/>
      <c r="AA1566" s="309"/>
      <c r="AB1566" s="309"/>
      <c r="AC1566" s="309"/>
      <c r="AD1566" s="309"/>
    </row>
    <row r="1567" spans="18:30" s="311" customFormat="1" ht="12">
      <c r="R1567" s="309"/>
      <c r="S1567" s="309"/>
      <c r="T1567" s="309"/>
      <c r="U1567" s="309"/>
      <c r="V1567" s="309"/>
      <c r="W1567" s="309"/>
      <c r="X1567" s="309"/>
      <c r="Y1567" s="309"/>
      <c r="Z1567" s="309"/>
      <c r="AA1567" s="309"/>
      <c r="AB1567" s="309"/>
      <c r="AC1567" s="309"/>
      <c r="AD1567" s="309"/>
    </row>
    <row r="1568" spans="18:30" s="311" customFormat="1" ht="12">
      <c r="R1568" s="309"/>
      <c r="S1568" s="309"/>
      <c r="T1568" s="309"/>
      <c r="U1568" s="309"/>
      <c r="V1568" s="309"/>
      <c r="W1568" s="309"/>
      <c r="X1568" s="309"/>
      <c r="Y1568" s="309"/>
      <c r="Z1568" s="309"/>
      <c r="AA1568" s="309"/>
      <c r="AB1568" s="309"/>
      <c r="AC1568" s="309"/>
      <c r="AD1568" s="309"/>
    </row>
    <row r="1569" spans="18:30" s="311" customFormat="1" ht="12">
      <c r="R1569" s="309"/>
      <c r="S1569" s="309"/>
      <c r="T1569" s="309"/>
      <c r="U1569" s="309"/>
      <c r="V1569" s="309"/>
      <c r="W1569" s="309"/>
      <c r="X1569" s="309"/>
      <c r="Y1569" s="309"/>
      <c r="Z1569" s="309"/>
      <c r="AA1569" s="309"/>
      <c r="AB1569" s="309"/>
      <c r="AC1569" s="309"/>
      <c r="AD1569" s="309"/>
    </row>
    <row r="1570" spans="18:30" s="311" customFormat="1" ht="12">
      <c r="R1570" s="309"/>
      <c r="S1570" s="309"/>
      <c r="T1570" s="309"/>
      <c r="U1570" s="309"/>
      <c r="V1570" s="309"/>
      <c r="W1570" s="309"/>
      <c r="X1570" s="309"/>
      <c r="Y1570" s="309"/>
      <c r="Z1570" s="309"/>
      <c r="AA1570" s="309"/>
      <c r="AB1570" s="309"/>
      <c r="AC1570" s="309"/>
      <c r="AD1570" s="309"/>
    </row>
    <row r="1571" spans="18:30" s="311" customFormat="1" ht="12">
      <c r="R1571" s="309"/>
      <c r="S1571" s="309"/>
      <c r="T1571" s="309"/>
      <c r="U1571" s="309"/>
      <c r="V1571" s="309"/>
      <c r="W1571" s="309"/>
      <c r="X1571" s="309"/>
      <c r="Y1571" s="309"/>
      <c r="Z1571" s="309"/>
      <c r="AA1571" s="309"/>
      <c r="AB1571" s="309"/>
      <c r="AC1571" s="309"/>
      <c r="AD1571" s="309"/>
    </row>
    <row r="1572" spans="18:30" s="311" customFormat="1" ht="12">
      <c r="R1572" s="309"/>
      <c r="S1572" s="309"/>
      <c r="T1572" s="309"/>
      <c r="U1572" s="309"/>
      <c r="V1572" s="309"/>
      <c r="W1572" s="309"/>
      <c r="X1572" s="309"/>
      <c r="Y1572" s="309"/>
      <c r="Z1572" s="309"/>
      <c r="AA1572" s="309"/>
      <c r="AB1572" s="309"/>
      <c r="AC1572" s="309"/>
      <c r="AD1572" s="309"/>
    </row>
    <row r="1573" spans="18:30" s="311" customFormat="1" ht="12">
      <c r="R1573" s="309"/>
      <c r="S1573" s="309"/>
      <c r="T1573" s="309"/>
      <c r="U1573" s="309"/>
      <c r="V1573" s="309"/>
      <c r="W1573" s="309"/>
      <c r="X1573" s="309"/>
      <c r="Y1573" s="309"/>
      <c r="Z1573" s="309"/>
      <c r="AA1573" s="309"/>
      <c r="AB1573" s="309"/>
      <c r="AC1573" s="309"/>
      <c r="AD1573" s="309"/>
    </row>
    <row r="1574" spans="18:30" s="311" customFormat="1" ht="12">
      <c r="R1574" s="309"/>
      <c r="S1574" s="309"/>
      <c r="T1574" s="309"/>
      <c r="U1574" s="309"/>
      <c r="V1574" s="309"/>
      <c r="W1574" s="309"/>
      <c r="X1574" s="309"/>
      <c r="Y1574" s="309"/>
      <c r="Z1574" s="309"/>
      <c r="AA1574" s="309"/>
      <c r="AB1574" s="309"/>
      <c r="AC1574" s="309"/>
      <c r="AD1574" s="309"/>
    </row>
    <row r="1575" spans="18:30" s="311" customFormat="1" ht="12">
      <c r="R1575" s="309"/>
      <c r="S1575" s="309"/>
      <c r="T1575" s="309"/>
      <c r="U1575" s="309"/>
      <c r="V1575" s="309"/>
      <c r="W1575" s="309"/>
      <c r="X1575" s="309"/>
      <c r="Y1575" s="309"/>
      <c r="Z1575" s="309"/>
      <c r="AA1575" s="309"/>
      <c r="AB1575" s="309"/>
      <c r="AC1575" s="309"/>
      <c r="AD1575" s="309"/>
    </row>
    <row r="1576" spans="18:30" s="311" customFormat="1" ht="12">
      <c r="R1576" s="309"/>
      <c r="S1576" s="309"/>
      <c r="T1576" s="309"/>
      <c r="U1576" s="309"/>
      <c r="V1576" s="309"/>
      <c r="W1576" s="309"/>
      <c r="X1576" s="309"/>
      <c r="Y1576" s="309"/>
      <c r="Z1576" s="309"/>
      <c r="AA1576" s="309"/>
      <c r="AB1576" s="309"/>
      <c r="AC1576" s="309"/>
      <c r="AD1576" s="309"/>
    </row>
    <row r="1577" spans="18:30" s="311" customFormat="1" ht="12">
      <c r="R1577" s="309"/>
      <c r="S1577" s="309"/>
      <c r="T1577" s="309"/>
      <c r="U1577" s="309"/>
      <c r="V1577" s="309"/>
      <c r="W1577" s="309"/>
      <c r="X1577" s="309"/>
      <c r="Y1577" s="309"/>
      <c r="Z1577" s="309"/>
      <c r="AA1577" s="309"/>
      <c r="AB1577" s="309"/>
      <c r="AC1577" s="309"/>
      <c r="AD1577" s="309"/>
    </row>
    <row r="1578" spans="18:30" s="311" customFormat="1" ht="12">
      <c r="R1578" s="309"/>
      <c r="S1578" s="309"/>
      <c r="T1578" s="309"/>
      <c r="U1578" s="309"/>
      <c r="V1578" s="309"/>
      <c r="W1578" s="309"/>
      <c r="X1578" s="309"/>
      <c r="Y1578" s="309"/>
      <c r="Z1578" s="309"/>
      <c r="AA1578" s="309"/>
      <c r="AB1578" s="309"/>
      <c r="AC1578" s="309"/>
      <c r="AD1578" s="309"/>
    </row>
    <row r="1579" spans="18:30" s="311" customFormat="1" ht="12">
      <c r="R1579" s="309"/>
      <c r="S1579" s="309"/>
      <c r="T1579" s="309"/>
      <c r="U1579" s="309"/>
      <c r="V1579" s="309"/>
      <c r="W1579" s="309"/>
      <c r="X1579" s="309"/>
      <c r="Y1579" s="309"/>
      <c r="Z1579" s="309"/>
      <c r="AA1579" s="309"/>
      <c r="AB1579" s="309"/>
      <c r="AC1579" s="309"/>
      <c r="AD1579" s="309"/>
    </row>
    <row r="1580" spans="18:30" s="311" customFormat="1" ht="12">
      <c r="R1580" s="309"/>
      <c r="S1580" s="309"/>
      <c r="T1580" s="309"/>
      <c r="U1580" s="309"/>
      <c r="V1580" s="309"/>
      <c r="W1580" s="309"/>
      <c r="X1580" s="309"/>
      <c r="Y1580" s="309"/>
      <c r="Z1580" s="309"/>
      <c r="AA1580" s="309"/>
      <c r="AB1580" s="309"/>
      <c r="AC1580" s="309"/>
      <c r="AD1580" s="309"/>
    </row>
    <row r="1581" spans="18:30" s="311" customFormat="1" ht="12">
      <c r="R1581" s="309"/>
      <c r="S1581" s="309"/>
      <c r="T1581" s="309"/>
      <c r="U1581" s="309"/>
      <c r="V1581" s="309"/>
      <c r="W1581" s="309"/>
      <c r="X1581" s="309"/>
      <c r="Y1581" s="309"/>
      <c r="Z1581" s="309"/>
      <c r="AA1581" s="309"/>
      <c r="AB1581" s="309"/>
      <c r="AC1581" s="309"/>
      <c r="AD1581" s="309"/>
    </row>
    <row r="1582" spans="18:30" s="311" customFormat="1" ht="12">
      <c r="R1582" s="309"/>
      <c r="S1582" s="309"/>
      <c r="T1582" s="309"/>
      <c r="U1582" s="309"/>
      <c r="V1582" s="309"/>
      <c r="W1582" s="309"/>
      <c r="X1582" s="309"/>
      <c r="Y1582" s="309"/>
      <c r="Z1582" s="309"/>
      <c r="AA1582" s="309"/>
      <c r="AB1582" s="309"/>
      <c r="AC1582" s="309"/>
      <c r="AD1582" s="309"/>
    </row>
    <row r="1583" spans="18:30" s="311" customFormat="1" ht="12">
      <c r="R1583" s="309"/>
      <c r="S1583" s="309"/>
      <c r="T1583" s="309"/>
      <c r="U1583" s="309"/>
      <c r="V1583" s="309"/>
      <c r="W1583" s="309"/>
      <c r="X1583" s="309"/>
      <c r="Y1583" s="309"/>
      <c r="Z1583" s="309"/>
      <c r="AA1583" s="309"/>
      <c r="AB1583" s="309"/>
      <c r="AC1583" s="309"/>
      <c r="AD1583" s="309"/>
    </row>
    <row r="1584" spans="18:30" s="311" customFormat="1" ht="12">
      <c r="R1584" s="309"/>
      <c r="S1584" s="309"/>
      <c r="T1584" s="309"/>
      <c r="U1584" s="309"/>
      <c r="V1584" s="309"/>
      <c r="W1584" s="309"/>
      <c r="X1584" s="309"/>
      <c r="Y1584" s="309"/>
      <c r="Z1584" s="309"/>
      <c r="AA1584" s="309"/>
      <c r="AB1584" s="309"/>
      <c r="AC1584" s="309"/>
      <c r="AD1584" s="309"/>
    </row>
    <row r="1585" spans="18:30" s="311" customFormat="1" ht="12">
      <c r="R1585" s="309"/>
      <c r="S1585" s="309"/>
      <c r="T1585" s="309"/>
      <c r="U1585" s="309"/>
      <c r="V1585" s="309"/>
      <c r="W1585" s="309"/>
      <c r="X1585" s="309"/>
      <c r="Y1585" s="309"/>
      <c r="Z1585" s="309"/>
      <c r="AA1585" s="309"/>
      <c r="AB1585" s="309"/>
      <c r="AC1585" s="309"/>
      <c r="AD1585" s="309"/>
    </row>
    <row r="1586" spans="18:30" s="311" customFormat="1" ht="12">
      <c r="R1586" s="309"/>
      <c r="S1586" s="309"/>
      <c r="T1586" s="309"/>
      <c r="U1586" s="309"/>
      <c r="V1586" s="309"/>
      <c r="W1586" s="309"/>
      <c r="X1586" s="309"/>
      <c r="Y1586" s="309"/>
      <c r="Z1586" s="309"/>
      <c r="AA1586" s="309"/>
      <c r="AB1586" s="309"/>
      <c r="AC1586" s="309"/>
      <c r="AD1586" s="309"/>
    </row>
    <row r="1587" spans="18:30" s="311" customFormat="1" ht="12">
      <c r="R1587" s="309"/>
      <c r="S1587" s="309"/>
      <c r="T1587" s="309"/>
      <c r="U1587" s="309"/>
      <c r="V1587" s="309"/>
      <c r="W1587" s="309"/>
      <c r="X1587" s="309"/>
      <c r="Y1587" s="309"/>
      <c r="Z1587" s="309"/>
      <c r="AA1587" s="309"/>
      <c r="AB1587" s="309"/>
      <c r="AC1587" s="309"/>
      <c r="AD1587" s="309"/>
    </row>
    <row r="1588" spans="18:30" s="311" customFormat="1" ht="12">
      <c r="R1588" s="309"/>
      <c r="S1588" s="309"/>
      <c r="T1588" s="309"/>
      <c r="U1588" s="309"/>
      <c r="V1588" s="309"/>
      <c r="W1588" s="309"/>
      <c r="X1588" s="309"/>
      <c r="Y1588" s="309"/>
      <c r="Z1588" s="309"/>
      <c r="AA1588" s="309"/>
      <c r="AB1588" s="309"/>
      <c r="AC1588" s="309"/>
      <c r="AD1588" s="309"/>
    </row>
    <row r="1589" spans="18:30" s="311" customFormat="1" ht="12">
      <c r="R1589" s="309"/>
      <c r="S1589" s="309"/>
      <c r="T1589" s="309"/>
      <c r="U1589" s="309"/>
      <c r="V1589" s="309"/>
      <c r="W1589" s="309"/>
      <c r="X1589" s="309"/>
      <c r="Y1589" s="309"/>
      <c r="Z1589" s="309"/>
      <c r="AA1589" s="309"/>
      <c r="AB1589" s="309"/>
      <c r="AC1589" s="309"/>
      <c r="AD1589" s="309"/>
    </row>
    <row r="1590" spans="18:30" s="311" customFormat="1" ht="12">
      <c r="R1590" s="309"/>
      <c r="S1590" s="309"/>
      <c r="T1590" s="309"/>
      <c r="U1590" s="309"/>
      <c r="V1590" s="309"/>
      <c r="W1590" s="309"/>
      <c r="X1590" s="309"/>
      <c r="Y1590" s="309"/>
      <c r="Z1590" s="309"/>
      <c r="AA1590" s="309"/>
      <c r="AB1590" s="309"/>
      <c r="AC1590" s="309"/>
      <c r="AD1590" s="309"/>
    </row>
    <row r="1591" spans="18:30" s="311" customFormat="1" ht="12">
      <c r="R1591" s="309"/>
      <c r="S1591" s="309"/>
      <c r="T1591" s="309"/>
      <c r="U1591" s="309"/>
      <c r="V1591" s="309"/>
      <c r="W1591" s="309"/>
      <c r="X1591" s="309"/>
      <c r="Y1591" s="309"/>
      <c r="Z1591" s="309"/>
      <c r="AA1591" s="309"/>
      <c r="AB1591" s="309"/>
      <c r="AC1591" s="309"/>
      <c r="AD1591" s="309"/>
    </row>
    <row r="1592" spans="18:30" s="311" customFormat="1" ht="12">
      <c r="R1592" s="309"/>
      <c r="S1592" s="309"/>
      <c r="T1592" s="309"/>
      <c r="U1592" s="309"/>
      <c r="V1592" s="309"/>
      <c r="W1592" s="309"/>
      <c r="X1592" s="309"/>
      <c r="Y1592" s="309"/>
      <c r="Z1592" s="309"/>
      <c r="AA1592" s="309"/>
      <c r="AB1592" s="309"/>
      <c r="AC1592" s="309"/>
      <c r="AD1592" s="309"/>
    </row>
    <row r="1593" spans="18:30" s="311" customFormat="1" ht="12">
      <c r="R1593" s="309"/>
      <c r="S1593" s="309"/>
      <c r="T1593" s="309"/>
      <c r="U1593" s="309"/>
      <c r="V1593" s="309"/>
      <c r="W1593" s="309"/>
      <c r="X1593" s="309"/>
      <c r="Y1593" s="309"/>
      <c r="Z1593" s="309"/>
      <c r="AA1593" s="309"/>
      <c r="AB1593" s="309"/>
      <c r="AC1593" s="309"/>
      <c r="AD1593" s="309"/>
    </row>
    <row r="1594" spans="18:30" s="311" customFormat="1" ht="12">
      <c r="R1594" s="309"/>
      <c r="S1594" s="309"/>
      <c r="T1594" s="309"/>
      <c r="U1594" s="309"/>
      <c r="V1594" s="309"/>
      <c r="W1594" s="309"/>
      <c r="X1594" s="309"/>
      <c r="Y1594" s="309"/>
      <c r="Z1594" s="309"/>
      <c r="AA1594" s="309"/>
      <c r="AB1594" s="309"/>
      <c r="AC1594" s="309"/>
      <c r="AD1594" s="309"/>
    </row>
    <row r="1595" spans="18:30" s="311" customFormat="1" ht="12">
      <c r="R1595" s="309"/>
      <c r="S1595" s="309"/>
      <c r="T1595" s="309"/>
      <c r="U1595" s="309"/>
      <c r="V1595" s="309"/>
      <c r="W1595" s="309"/>
      <c r="X1595" s="309"/>
      <c r="Y1595" s="309"/>
      <c r="Z1595" s="309"/>
      <c r="AA1595" s="309"/>
      <c r="AB1595" s="309"/>
      <c r="AC1595" s="309"/>
      <c r="AD1595" s="309"/>
    </row>
    <row r="1596" spans="18:30" s="311" customFormat="1" ht="12">
      <c r="R1596" s="309"/>
      <c r="S1596" s="309"/>
      <c r="T1596" s="309"/>
      <c r="U1596" s="309"/>
      <c r="V1596" s="309"/>
      <c r="W1596" s="309"/>
      <c r="X1596" s="309"/>
      <c r="Y1596" s="309"/>
      <c r="Z1596" s="309"/>
      <c r="AA1596" s="309"/>
      <c r="AB1596" s="309"/>
      <c r="AC1596" s="309"/>
      <c r="AD1596" s="309"/>
    </row>
    <row r="1597" spans="18:30" s="311" customFormat="1" ht="12">
      <c r="R1597" s="309"/>
      <c r="S1597" s="309"/>
      <c r="T1597" s="309"/>
      <c r="U1597" s="309"/>
      <c r="V1597" s="309"/>
      <c r="W1597" s="309"/>
      <c r="X1597" s="309"/>
      <c r="Y1597" s="309"/>
      <c r="Z1597" s="309"/>
      <c r="AA1597" s="309"/>
      <c r="AB1597" s="309"/>
      <c r="AC1597" s="309"/>
      <c r="AD1597" s="309"/>
    </row>
    <row r="1598" spans="18:30" s="311" customFormat="1" ht="12">
      <c r="R1598" s="309"/>
      <c r="S1598" s="309"/>
      <c r="T1598" s="309"/>
      <c r="U1598" s="309"/>
      <c r="V1598" s="309"/>
      <c r="W1598" s="309"/>
      <c r="X1598" s="309"/>
      <c r="Y1598" s="309"/>
      <c r="Z1598" s="309"/>
      <c r="AA1598" s="309"/>
      <c r="AB1598" s="309"/>
      <c r="AC1598" s="309"/>
      <c r="AD1598" s="309"/>
    </row>
    <row r="1599" spans="18:30" s="311" customFormat="1" ht="12">
      <c r="R1599" s="309"/>
      <c r="S1599" s="309"/>
      <c r="T1599" s="309"/>
      <c r="U1599" s="309"/>
      <c r="V1599" s="309"/>
      <c r="W1599" s="309"/>
      <c r="X1599" s="309"/>
      <c r="Y1599" s="309"/>
      <c r="Z1599" s="309"/>
      <c r="AA1599" s="309"/>
      <c r="AB1599" s="309"/>
      <c r="AC1599" s="309"/>
      <c r="AD1599" s="309"/>
    </row>
    <row r="1600" spans="18:30" s="311" customFormat="1" ht="12">
      <c r="R1600" s="309"/>
      <c r="S1600" s="309"/>
      <c r="T1600" s="309"/>
      <c r="U1600" s="309"/>
      <c r="V1600" s="309"/>
      <c r="W1600" s="309"/>
      <c r="X1600" s="309"/>
      <c r="Y1600" s="309"/>
      <c r="Z1600" s="309"/>
      <c r="AA1600" s="309"/>
      <c r="AB1600" s="309"/>
      <c r="AC1600" s="309"/>
      <c r="AD1600" s="309"/>
    </row>
    <row r="1601" spans="18:30" s="311" customFormat="1" ht="12">
      <c r="R1601" s="309"/>
      <c r="S1601" s="309"/>
      <c r="T1601" s="309"/>
      <c r="U1601" s="309"/>
      <c r="V1601" s="309"/>
      <c r="W1601" s="309"/>
      <c r="X1601" s="309"/>
      <c r="Y1601" s="309"/>
      <c r="Z1601" s="309"/>
      <c r="AA1601" s="309"/>
      <c r="AB1601" s="309"/>
      <c r="AC1601" s="309"/>
      <c r="AD1601" s="309"/>
    </row>
    <row r="1602" spans="18:30" s="311" customFormat="1" ht="12">
      <c r="R1602" s="309"/>
      <c r="S1602" s="309"/>
      <c r="T1602" s="309"/>
      <c r="U1602" s="309"/>
      <c r="V1602" s="309"/>
      <c r="W1602" s="309"/>
      <c r="X1602" s="309"/>
      <c r="Y1602" s="309"/>
      <c r="Z1602" s="309"/>
      <c r="AA1602" s="309"/>
      <c r="AB1602" s="309"/>
      <c r="AC1602" s="309"/>
      <c r="AD1602" s="309"/>
    </row>
    <row r="1603" spans="18:30" s="311" customFormat="1" ht="12">
      <c r="R1603" s="309"/>
      <c r="S1603" s="309"/>
      <c r="T1603" s="309"/>
      <c r="U1603" s="309"/>
      <c r="V1603" s="309"/>
      <c r="W1603" s="309"/>
      <c r="X1603" s="309"/>
      <c r="Y1603" s="309"/>
      <c r="Z1603" s="309"/>
      <c r="AA1603" s="309"/>
      <c r="AB1603" s="309"/>
      <c r="AC1603" s="309"/>
      <c r="AD1603" s="309"/>
    </row>
    <row r="1604" spans="18:30" s="311" customFormat="1" ht="12">
      <c r="R1604" s="309"/>
      <c r="S1604" s="309"/>
      <c r="T1604" s="309"/>
      <c r="U1604" s="309"/>
      <c r="V1604" s="309"/>
      <c r="W1604" s="309"/>
      <c r="X1604" s="309"/>
      <c r="Y1604" s="309"/>
      <c r="Z1604" s="309"/>
      <c r="AA1604" s="309"/>
      <c r="AB1604" s="309"/>
      <c r="AC1604" s="309"/>
      <c r="AD1604" s="309"/>
    </row>
    <row r="1605" spans="18:30" s="311" customFormat="1" ht="12">
      <c r="R1605" s="309"/>
      <c r="S1605" s="309"/>
      <c r="T1605" s="309"/>
      <c r="U1605" s="309"/>
      <c r="V1605" s="309"/>
      <c r="W1605" s="309"/>
      <c r="X1605" s="309"/>
      <c r="Y1605" s="309"/>
      <c r="Z1605" s="309"/>
      <c r="AA1605" s="309"/>
      <c r="AB1605" s="309"/>
      <c r="AC1605" s="309"/>
      <c r="AD1605" s="309"/>
    </row>
    <row r="1606" spans="18:30" s="311" customFormat="1" ht="12">
      <c r="R1606" s="309"/>
      <c r="S1606" s="309"/>
      <c r="T1606" s="309"/>
      <c r="U1606" s="309"/>
      <c r="V1606" s="309"/>
      <c r="W1606" s="309"/>
      <c r="X1606" s="309"/>
      <c r="Y1606" s="309"/>
      <c r="Z1606" s="309"/>
      <c r="AA1606" s="309"/>
      <c r="AB1606" s="309"/>
      <c r="AC1606" s="309"/>
      <c r="AD1606" s="309"/>
    </row>
    <row r="1607" spans="18:30" s="311" customFormat="1" ht="12">
      <c r="R1607" s="309"/>
      <c r="S1607" s="309"/>
      <c r="T1607" s="309"/>
      <c r="U1607" s="309"/>
      <c r="V1607" s="309"/>
      <c r="W1607" s="309"/>
      <c r="X1607" s="309"/>
      <c r="Y1607" s="309"/>
      <c r="Z1607" s="309"/>
      <c r="AA1607" s="309"/>
      <c r="AB1607" s="309"/>
      <c r="AC1607" s="309"/>
      <c r="AD1607" s="309"/>
    </row>
    <row r="1608" spans="18:30" s="311" customFormat="1" ht="12">
      <c r="R1608" s="309"/>
      <c r="S1608" s="309"/>
      <c r="T1608" s="309"/>
      <c r="U1608" s="309"/>
      <c r="V1608" s="309"/>
      <c r="W1608" s="309"/>
      <c r="X1608" s="309"/>
      <c r="Y1608" s="309"/>
      <c r="Z1608" s="309"/>
      <c r="AA1608" s="309"/>
      <c r="AB1608" s="309"/>
      <c r="AC1608" s="309"/>
      <c r="AD1608" s="309"/>
    </row>
    <row r="1609" spans="18:30" s="311" customFormat="1" ht="12">
      <c r="R1609" s="309"/>
      <c r="S1609" s="309"/>
      <c r="T1609" s="309"/>
      <c r="U1609" s="309"/>
      <c r="V1609" s="309"/>
      <c r="W1609" s="309"/>
      <c r="X1609" s="309"/>
      <c r="Y1609" s="309"/>
      <c r="Z1609" s="309"/>
      <c r="AA1609" s="309"/>
      <c r="AB1609" s="309"/>
      <c r="AC1609" s="309"/>
      <c r="AD1609" s="309"/>
    </row>
    <row r="1610" spans="18:30" s="311" customFormat="1" ht="12">
      <c r="R1610" s="309"/>
      <c r="S1610" s="309"/>
      <c r="T1610" s="309"/>
      <c r="U1610" s="309"/>
      <c r="V1610" s="309"/>
      <c r="W1610" s="309"/>
      <c r="X1610" s="309"/>
      <c r="Y1610" s="309"/>
      <c r="Z1610" s="309"/>
      <c r="AA1610" s="309"/>
      <c r="AB1610" s="309"/>
      <c r="AC1610" s="309"/>
      <c r="AD1610" s="309"/>
    </row>
    <row r="1611" spans="18:30" s="311" customFormat="1" ht="12">
      <c r="R1611" s="309"/>
      <c r="S1611" s="309"/>
      <c r="T1611" s="309"/>
      <c r="U1611" s="309"/>
      <c r="V1611" s="309"/>
      <c r="W1611" s="309"/>
      <c r="X1611" s="309"/>
      <c r="Y1611" s="309"/>
      <c r="Z1611" s="309"/>
      <c r="AA1611" s="309"/>
      <c r="AB1611" s="309"/>
      <c r="AC1611" s="309"/>
      <c r="AD1611" s="309"/>
    </row>
    <row r="1612" spans="18:30" s="311" customFormat="1" ht="12">
      <c r="R1612" s="309"/>
      <c r="S1612" s="309"/>
      <c r="T1612" s="309"/>
      <c r="U1612" s="309"/>
      <c r="V1612" s="309"/>
      <c r="W1612" s="309"/>
      <c r="X1612" s="309"/>
      <c r="Y1612" s="309"/>
      <c r="Z1612" s="309"/>
      <c r="AA1612" s="309"/>
      <c r="AB1612" s="309"/>
      <c r="AC1612" s="309"/>
      <c r="AD1612" s="309"/>
    </row>
    <row r="1613" spans="18:30" s="311" customFormat="1" ht="12">
      <c r="R1613" s="309"/>
      <c r="S1613" s="309"/>
      <c r="T1613" s="309"/>
      <c r="U1613" s="309"/>
      <c r="V1613" s="309"/>
      <c r="W1613" s="309"/>
      <c r="X1613" s="309"/>
      <c r="Y1613" s="309"/>
      <c r="Z1613" s="309"/>
      <c r="AA1613" s="309"/>
      <c r="AB1613" s="309"/>
      <c r="AC1613" s="309"/>
      <c r="AD1613" s="309"/>
    </row>
    <row r="1614" spans="18:30" s="311" customFormat="1" ht="12">
      <c r="R1614" s="309"/>
      <c r="S1614" s="309"/>
      <c r="T1614" s="309"/>
      <c r="U1614" s="309"/>
      <c r="V1614" s="309"/>
      <c r="W1614" s="309"/>
      <c r="X1614" s="309"/>
      <c r="Y1614" s="309"/>
      <c r="Z1614" s="309"/>
      <c r="AA1614" s="309"/>
      <c r="AB1614" s="309"/>
      <c r="AC1614" s="309"/>
      <c r="AD1614" s="309"/>
    </row>
    <row r="1615" spans="18:30" s="311" customFormat="1" ht="12">
      <c r="R1615" s="309"/>
      <c r="S1615" s="309"/>
      <c r="T1615" s="309"/>
      <c r="U1615" s="309"/>
      <c r="V1615" s="309"/>
      <c r="W1615" s="309"/>
      <c r="X1615" s="309"/>
      <c r="Y1615" s="309"/>
      <c r="Z1615" s="309"/>
      <c r="AA1615" s="309"/>
      <c r="AB1615" s="309"/>
      <c r="AC1615" s="309"/>
      <c r="AD1615" s="309"/>
    </row>
    <row r="1616" spans="18:30" s="311" customFormat="1" ht="12">
      <c r="R1616" s="309"/>
      <c r="S1616" s="309"/>
      <c r="T1616" s="309"/>
      <c r="U1616" s="309"/>
      <c r="V1616" s="309"/>
      <c r="W1616" s="309"/>
      <c r="X1616" s="309"/>
      <c r="Y1616" s="309"/>
      <c r="Z1616" s="309"/>
      <c r="AA1616" s="309"/>
      <c r="AB1616" s="309"/>
      <c r="AC1616" s="309"/>
      <c r="AD1616" s="309"/>
    </row>
    <row r="1617" spans="18:30" s="311" customFormat="1" ht="12">
      <c r="R1617" s="309"/>
      <c r="S1617" s="309"/>
      <c r="T1617" s="309"/>
      <c r="U1617" s="309"/>
      <c r="V1617" s="309"/>
      <c r="W1617" s="309"/>
      <c r="X1617" s="309"/>
      <c r="Y1617" s="309"/>
      <c r="Z1617" s="309"/>
      <c r="AA1617" s="309"/>
      <c r="AB1617" s="309"/>
      <c r="AC1617" s="309"/>
      <c r="AD1617" s="309"/>
    </row>
    <row r="1618" spans="18:30" s="311" customFormat="1" ht="12">
      <c r="R1618" s="309"/>
      <c r="S1618" s="309"/>
      <c r="T1618" s="309"/>
      <c r="U1618" s="309"/>
      <c r="V1618" s="309"/>
      <c r="W1618" s="309"/>
      <c r="X1618" s="309"/>
      <c r="Y1618" s="309"/>
      <c r="Z1618" s="309"/>
      <c r="AA1618" s="309"/>
      <c r="AB1618" s="309"/>
      <c r="AC1618" s="309"/>
      <c r="AD1618" s="309"/>
    </row>
    <row r="1619" spans="18:30" s="311" customFormat="1" ht="12">
      <c r="R1619" s="309"/>
      <c r="S1619" s="309"/>
      <c r="T1619" s="309"/>
      <c r="U1619" s="309"/>
      <c r="V1619" s="309"/>
      <c r="W1619" s="309"/>
      <c r="X1619" s="309"/>
      <c r="Y1619" s="309"/>
      <c r="Z1619" s="309"/>
      <c r="AA1619" s="309"/>
      <c r="AB1619" s="309"/>
      <c r="AC1619" s="309"/>
      <c r="AD1619" s="309"/>
    </row>
    <row r="1620" spans="18:30" s="311" customFormat="1" ht="12">
      <c r="R1620" s="309"/>
      <c r="S1620" s="309"/>
      <c r="T1620" s="309"/>
      <c r="U1620" s="309"/>
      <c r="V1620" s="309"/>
      <c r="W1620" s="309"/>
      <c r="X1620" s="309"/>
      <c r="Y1620" s="309"/>
      <c r="Z1620" s="309"/>
      <c r="AA1620" s="309"/>
      <c r="AB1620" s="309"/>
      <c r="AC1620" s="309"/>
      <c r="AD1620" s="309"/>
    </row>
    <row r="1621" spans="18:30" s="311" customFormat="1" ht="12">
      <c r="R1621" s="309"/>
      <c r="S1621" s="309"/>
      <c r="T1621" s="309"/>
      <c r="U1621" s="309"/>
      <c r="V1621" s="309"/>
      <c r="W1621" s="309"/>
      <c r="X1621" s="309"/>
      <c r="Y1621" s="309"/>
      <c r="Z1621" s="309"/>
      <c r="AA1621" s="309"/>
      <c r="AB1621" s="309"/>
      <c r="AC1621" s="309"/>
      <c r="AD1621" s="309"/>
    </row>
    <row r="1622" spans="18:30" s="311" customFormat="1" ht="12">
      <c r="R1622" s="309"/>
      <c r="S1622" s="309"/>
      <c r="T1622" s="309"/>
      <c r="U1622" s="309"/>
      <c r="V1622" s="309"/>
      <c r="W1622" s="309"/>
      <c r="X1622" s="309"/>
      <c r="Y1622" s="309"/>
      <c r="Z1622" s="309"/>
      <c r="AA1622" s="309"/>
      <c r="AB1622" s="309"/>
      <c r="AC1622" s="309"/>
      <c r="AD1622" s="309"/>
    </row>
    <row r="1623" spans="18:30" s="311" customFormat="1" ht="12">
      <c r="R1623" s="309"/>
      <c r="S1623" s="309"/>
      <c r="T1623" s="309"/>
      <c r="U1623" s="309"/>
      <c r="V1623" s="309"/>
      <c r="W1623" s="309"/>
      <c r="X1623" s="309"/>
      <c r="Y1623" s="309"/>
      <c r="Z1623" s="309"/>
      <c r="AA1623" s="309"/>
      <c r="AB1623" s="309"/>
      <c r="AC1623" s="309"/>
      <c r="AD1623" s="309"/>
    </row>
    <row r="1624" spans="18:30" s="311" customFormat="1" ht="12">
      <c r="R1624" s="309"/>
      <c r="S1624" s="309"/>
      <c r="T1624" s="309"/>
      <c r="U1624" s="309"/>
      <c r="V1624" s="309"/>
      <c r="W1624" s="309"/>
      <c r="X1624" s="309"/>
      <c r="Y1624" s="309"/>
      <c r="Z1624" s="309"/>
      <c r="AA1624" s="309"/>
      <c r="AB1624" s="309"/>
      <c r="AC1624" s="309"/>
      <c r="AD1624" s="309"/>
    </row>
    <row r="1625" spans="18:30" s="311" customFormat="1" ht="12">
      <c r="R1625" s="309"/>
      <c r="S1625" s="309"/>
      <c r="T1625" s="309"/>
      <c r="U1625" s="309"/>
      <c r="V1625" s="309"/>
      <c r="W1625" s="309"/>
      <c r="X1625" s="309"/>
      <c r="Y1625" s="309"/>
      <c r="Z1625" s="309"/>
      <c r="AA1625" s="309"/>
      <c r="AB1625" s="309"/>
      <c r="AC1625" s="309"/>
      <c r="AD1625" s="309"/>
    </row>
    <row r="1626" spans="18:30" s="311" customFormat="1" ht="12">
      <c r="R1626" s="309"/>
      <c r="S1626" s="309"/>
      <c r="T1626" s="309"/>
      <c r="U1626" s="309"/>
      <c r="V1626" s="309"/>
      <c r="W1626" s="309"/>
      <c r="X1626" s="309"/>
      <c r="Y1626" s="309"/>
      <c r="Z1626" s="309"/>
      <c r="AA1626" s="309"/>
      <c r="AB1626" s="309"/>
      <c r="AC1626" s="309"/>
      <c r="AD1626" s="309"/>
    </row>
    <row r="1627" spans="18:30" s="311" customFormat="1" ht="12">
      <c r="R1627" s="309"/>
      <c r="S1627" s="309"/>
      <c r="T1627" s="309"/>
      <c r="U1627" s="309"/>
      <c r="V1627" s="309"/>
      <c r="W1627" s="309"/>
      <c r="X1627" s="309"/>
      <c r="Y1627" s="309"/>
      <c r="Z1627" s="309"/>
      <c r="AA1627" s="309"/>
      <c r="AB1627" s="309"/>
      <c r="AC1627" s="309"/>
      <c r="AD1627" s="309"/>
    </row>
    <row r="1628" spans="18:30" s="311" customFormat="1" ht="12">
      <c r="R1628" s="309"/>
      <c r="S1628" s="309"/>
      <c r="T1628" s="309"/>
      <c r="U1628" s="309"/>
      <c r="V1628" s="309"/>
      <c r="W1628" s="309"/>
      <c r="X1628" s="309"/>
      <c r="Y1628" s="309"/>
      <c r="Z1628" s="309"/>
      <c r="AA1628" s="309"/>
      <c r="AB1628" s="309"/>
      <c r="AC1628" s="309"/>
      <c r="AD1628" s="309"/>
    </row>
    <row r="1629" spans="18:30" s="311" customFormat="1" ht="12">
      <c r="R1629" s="309"/>
      <c r="S1629" s="309"/>
      <c r="T1629" s="309"/>
      <c r="U1629" s="309"/>
      <c r="V1629" s="309"/>
      <c r="W1629" s="309"/>
      <c r="X1629" s="309"/>
      <c r="Y1629" s="309"/>
      <c r="Z1629" s="309"/>
      <c r="AA1629" s="309"/>
      <c r="AB1629" s="309"/>
      <c r="AC1629" s="309"/>
      <c r="AD1629" s="309"/>
    </row>
    <row r="1630" spans="18:30" s="311" customFormat="1" ht="12">
      <c r="R1630" s="309"/>
      <c r="S1630" s="309"/>
      <c r="T1630" s="309"/>
      <c r="U1630" s="309"/>
      <c r="V1630" s="309"/>
      <c r="W1630" s="309"/>
      <c r="X1630" s="309"/>
      <c r="Y1630" s="309"/>
      <c r="Z1630" s="309"/>
      <c r="AA1630" s="309"/>
      <c r="AB1630" s="309"/>
      <c r="AC1630" s="309"/>
      <c r="AD1630" s="309"/>
    </row>
    <row r="1631" spans="18:30" s="311" customFormat="1" ht="12">
      <c r="R1631" s="309"/>
      <c r="S1631" s="309"/>
      <c r="T1631" s="309"/>
      <c r="U1631" s="309"/>
      <c r="V1631" s="309"/>
      <c r="W1631" s="309"/>
      <c r="X1631" s="309"/>
      <c r="Y1631" s="309"/>
      <c r="Z1631" s="309"/>
      <c r="AA1631" s="309"/>
      <c r="AB1631" s="309"/>
      <c r="AC1631" s="309"/>
      <c r="AD1631" s="309"/>
    </row>
    <row r="1632" spans="18:30" s="311" customFormat="1" ht="12">
      <c r="R1632" s="309"/>
      <c r="S1632" s="309"/>
      <c r="T1632" s="309"/>
      <c r="U1632" s="309"/>
      <c r="V1632" s="309"/>
      <c r="W1632" s="309"/>
      <c r="X1632" s="309"/>
      <c r="Y1632" s="309"/>
      <c r="Z1632" s="309"/>
      <c r="AA1632" s="309"/>
      <c r="AB1632" s="309"/>
      <c r="AC1632" s="309"/>
      <c r="AD1632" s="309"/>
    </row>
    <row r="1633" spans="18:30" s="311" customFormat="1" ht="12">
      <c r="R1633" s="309"/>
      <c r="S1633" s="309"/>
      <c r="T1633" s="309"/>
      <c r="U1633" s="309"/>
      <c r="V1633" s="309"/>
      <c r="W1633" s="309"/>
      <c r="X1633" s="309"/>
      <c r="Y1633" s="309"/>
      <c r="Z1633" s="309"/>
      <c r="AA1633" s="309"/>
      <c r="AB1633" s="309"/>
      <c r="AC1633" s="309"/>
      <c r="AD1633" s="309"/>
    </row>
    <row r="1634" spans="18:30" s="311" customFormat="1" ht="12">
      <c r="R1634" s="309"/>
      <c r="S1634" s="309"/>
      <c r="T1634" s="309"/>
      <c r="U1634" s="309"/>
      <c r="V1634" s="309"/>
      <c r="W1634" s="309"/>
      <c r="X1634" s="309"/>
      <c r="Y1634" s="309"/>
      <c r="Z1634" s="309"/>
      <c r="AA1634" s="309"/>
      <c r="AB1634" s="309"/>
      <c r="AC1634" s="309"/>
      <c r="AD1634" s="309"/>
    </row>
    <row r="1635" spans="18:30" s="311" customFormat="1" ht="12">
      <c r="R1635" s="309"/>
      <c r="S1635" s="309"/>
      <c r="T1635" s="309"/>
      <c r="U1635" s="309"/>
      <c r="V1635" s="309"/>
      <c r="W1635" s="309"/>
      <c r="X1635" s="309"/>
      <c r="Y1635" s="309"/>
      <c r="Z1635" s="309"/>
      <c r="AA1635" s="309"/>
      <c r="AB1635" s="309"/>
      <c r="AC1635" s="309"/>
      <c r="AD1635" s="309"/>
    </row>
    <row r="1636" spans="18:30" s="311" customFormat="1" ht="12">
      <c r="R1636" s="309"/>
      <c r="S1636" s="309"/>
      <c r="T1636" s="309"/>
      <c r="U1636" s="309"/>
      <c r="V1636" s="309"/>
      <c r="W1636" s="309"/>
      <c r="X1636" s="309"/>
      <c r="Y1636" s="309"/>
      <c r="Z1636" s="309"/>
      <c r="AA1636" s="309"/>
      <c r="AB1636" s="309"/>
      <c r="AC1636" s="309"/>
      <c r="AD1636" s="309"/>
    </row>
    <row r="1637" spans="18:30" s="311" customFormat="1" ht="12">
      <c r="R1637" s="309"/>
      <c r="S1637" s="309"/>
      <c r="T1637" s="309"/>
      <c r="U1637" s="309"/>
      <c r="V1637" s="309"/>
      <c r="W1637" s="309"/>
      <c r="X1637" s="309"/>
      <c r="Y1637" s="309"/>
      <c r="Z1637" s="309"/>
      <c r="AA1637" s="309"/>
      <c r="AB1637" s="309"/>
      <c r="AC1637" s="309"/>
      <c r="AD1637" s="309"/>
    </row>
    <row r="1638" spans="18:30" s="311" customFormat="1" ht="12">
      <c r="R1638" s="309"/>
      <c r="S1638" s="309"/>
      <c r="T1638" s="309"/>
      <c r="U1638" s="309"/>
      <c r="V1638" s="309"/>
      <c r="W1638" s="309"/>
      <c r="X1638" s="309"/>
      <c r="Y1638" s="309"/>
      <c r="Z1638" s="309"/>
      <c r="AA1638" s="309"/>
      <c r="AB1638" s="309"/>
      <c r="AC1638" s="309"/>
      <c r="AD1638" s="309"/>
    </row>
    <row r="1639" spans="18:30" s="311" customFormat="1" ht="12">
      <c r="R1639" s="309"/>
      <c r="S1639" s="309"/>
      <c r="T1639" s="309"/>
      <c r="U1639" s="309"/>
      <c r="V1639" s="309"/>
      <c r="W1639" s="309"/>
      <c r="X1639" s="309"/>
      <c r="Y1639" s="309"/>
      <c r="Z1639" s="309"/>
      <c r="AA1639" s="309"/>
      <c r="AB1639" s="309"/>
      <c r="AC1639" s="309"/>
      <c r="AD1639" s="309"/>
    </row>
    <row r="1640" spans="18:30" s="311" customFormat="1" ht="12">
      <c r="R1640" s="309"/>
      <c r="S1640" s="309"/>
      <c r="T1640" s="309"/>
      <c r="U1640" s="309"/>
      <c r="V1640" s="309"/>
      <c r="W1640" s="309"/>
      <c r="X1640" s="309"/>
      <c r="Y1640" s="309"/>
      <c r="Z1640" s="309"/>
      <c r="AA1640" s="309"/>
      <c r="AB1640" s="309"/>
      <c r="AC1640" s="309"/>
      <c r="AD1640" s="309"/>
    </row>
    <row r="1641" spans="18:30" s="311" customFormat="1" ht="12">
      <c r="R1641" s="309"/>
      <c r="S1641" s="309"/>
      <c r="T1641" s="309"/>
      <c r="U1641" s="309"/>
      <c r="V1641" s="309"/>
      <c r="W1641" s="309"/>
      <c r="X1641" s="309"/>
      <c r="Y1641" s="309"/>
      <c r="Z1641" s="309"/>
      <c r="AA1641" s="309"/>
      <c r="AB1641" s="309"/>
      <c r="AC1641" s="309"/>
      <c r="AD1641" s="309"/>
    </row>
    <row r="1642" spans="18:30" s="311" customFormat="1" ht="12">
      <c r="R1642" s="309"/>
      <c r="S1642" s="309"/>
      <c r="T1642" s="309"/>
      <c r="U1642" s="309"/>
      <c r="V1642" s="309"/>
      <c r="W1642" s="309"/>
      <c r="X1642" s="309"/>
      <c r="Y1642" s="309"/>
      <c r="Z1642" s="309"/>
      <c r="AA1642" s="309"/>
      <c r="AB1642" s="309"/>
      <c r="AC1642" s="309"/>
      <c r="AD1642" s="309"/>
    </row>
    <row r="1643" spans="18:30" s="311" customFormat="1" ht="12">
      <c r="R1643" s="309"/>
      <c r="S1643" s="309"/>
      <c r="T1643" s="309"/>
      <c r="U1643" s="309"/>
      <c r="V1643" s="309"/>
      <c r="W1643" s="309"/>
      <c r="X1643" s="309"/>
      <c r="Y1643" s="309"/>
      <c r="Z1643" s="309"/>
      <c r="AA1643" s="309"/>
      <c r="AB1643" s="309"/>
      <c r="AC1643" s="309"/>
      <c r="AD1643" s="309"/>
    </row>
    <row r="1644" spans="18:30" s="311" customFormat="1" ht="12">
      <c r="R1644" s="309"/>
      <c r="S1644" s="309"/>
      <c r="T1644" s="309"/>
      <c r="U1644" s="309"/>
      <c r="V1644" s="309"/>
      <c r="W1644" s="309"/>
      <c r="X1644" s="309"/>
      <c r="Y1644" s="309"/>
      <c r="Z1644" s="309"/>
      <c r="AA1644" s="309"/>
      <c r="AB1644" s="309"/>
      <c r="AC1644" s="309"/>
      <c r="AD1644" s="309"/>
    </row>
    <row r="1645" spans="18:30" s="311" customFormat="1" ht="12">
      <c r="R1645" s="309"/>
      <c r="S1645" s="309"/>
      <c r="T1645" s="309"/>
      <c r="U1645" s="309"/>
      <c r="V1645" s="309"/>
      <c r="W1645" s="309"/>
      <c r="X1645" s="309"/>
      <c r="Y1645" s="309"/>
      <c r="Z1645" s="309"/>
      <c r="AA1645" s="309"/>
      <c r="AB1645" s="309"/>
      <c r="AC1645" s="309"/>
      <c r="AD1645" s="309"/>
    </row>
    <row r="1646" spans="18:30" s="311" customFormat="1" ht="12">
      <c r="R1646" s="309"/>
      <c r="S1646" s="309"/>
      <c r="T1646" s="309"/>
      <c r="U1646" s="309"/>
      <c r="V1646" s="309"/>
      <c r="W1646" s="309"/>
      <c r="X1646" s="309"/>
      <c r="Y1646" s="309"/>
      <c r="Z1646" s="309"/>
      <c r="AA1646" s="309"/>
      <c r="AB1646" s="309"/>
      <c r="AC1646" s="309"/>
      <c r="AD1646" s="309"/>
    </row>
    <row r="1647" spans="18:30" s="311" customFormat="1" ht="12">
      <c r="R1647" s="309"/>
      <c r="S1647" s="309"/>
      <c r="T1647" s="309"/>
      <c r="U1647" s="309"/>
      <c r="V1647" s="309"/>
      <c r="W1647" s="309"/>
      <c r="X1647" s="309"/>
      <c r="Y1647" s="309"/>
      <c r="Z1647" s="309"/>
      <c r="AA1647" s="309"/>
      <c r="AB1647" s="309"/>
      <c r="AC1647" s="309"/>
      <c r="AD1647" s="309"/>
    </row>
    <row r="1648" spans="18:30" s="311" customFormat="1" ht="12">
      <c r="R1648" s="309"/>
      <c r="S1648" s="309"/>
      <c r="T1648" s="309"/>
      <c r="U1648" s="309"/>
      <c r="V1648" s="309"/>
      <c r="W1648" s="309"/>
      <c r="X1648" s="309"/>
      <c r="Y1648" s="309"/>
      <c r="Z1648" s="309"/>
      <c r="AA1648" s="309"/>
      <c r="AB1648" s="309"/>
      <c r="AC1648" s="309"/>
      <c r="AD1648" s="309"/>
    </row>
    <row r="1649" spans="18:30" s="311" customFormat="1" ht="12">
      <c r="R1649" s="309"/>
      <c r="S1649" s="309"/>
      <c r="T1649" s="309"/>
      <c r="U1649" s="309"/>
      <c r="V1649" s="309"/>
      <c r="W1649" s="309"/>
      <c r="X1649" s="309"/>
      <c r="Y1649" s="309"/>
      <c r="Z1649" s="309"/>
      <c r="AA1649" s="309"/>
      <c r="AB1649" s="309"/>
      <c r="AC1649" s="309"/>
      <c r="AD1649" s="309"/>
    </row>
    <row r="1650" spans="18:30" s="311" customFormat="1" ht="12">
      <c r="R1650" s="309"/>
      <c r="S1650" s="309"/>
      <c r="T1650" s="309"/>
      <c r="U1650" s="309"/>
      <c r="V1650" s="309"/>
      <c r="W1650" s="309"/>
      <c r="X1650" s="309"/>
      <c r="Y1650" s="309"/>
      <c r="Z1650" s="309"/>
      <c r="AA1650" s="309"/>
      <c r="AB1650" s="309"/>
      <c r="AC1650" s="309"/>
      <c r="AD1650" s="309"/>
    </row>
    <row r="1651" spans="18:30" s="311" customFormat="1" ht="12">
      <c r="R1651" s="309"/>
      <c r="S1651" s="309"/>
      <c r="T1651" s="309"/>
      <c r="U1651" s="309"/>
      <c r="V1651" s="309"/>
      <c r="W1651" s="309"/>
      <c r="X1651" s="309"/>
      <c r="Y1651" s="309"/>
      <c r="Z1651" s="309"/>
      <c r="AA1651" s="309"/>
      <c r="AB1651" s="309"/>
      <c r="AC1651" s="309"/>
      <c r="AD1651" s="309"/>
    </row>
    <row r="1652" spans="18:30" s="311" customFormat="1" ht="12">
      <c r="R1652" s="309"/>
      <c r="S1652" s="309"/>
      <c r="T1652" s="309"/>
      <c r="U1652" s="309"/>
      <c r="V1652" s="309"/>
      <c r="W1652" s="309"/>
      <c r="X1652" s="309"/>
      <c r="Y1652" s="309"/>
      <c r="Z1652" s="309"/>
      <c r="AA1652" s="309"/>
      <c r="AB1652" s="309"/>
      <c r="AC1652" s="309"/>
      <c r="AD1652" s="309"/>
    </row>
    <row r="1653" spans="18:30" s="311" customFormat="1" ht="12">
      <c r="R1653" s="309"/>
      <c r="S1653" s="309"/>
      <c r="T1653" s="309"/>
      <c r="U1653" s="309"/>
      <c r="V1653" s="309"/>
      <c r="W1653" s="309"/>
      <c r="X1653" s="309"/>
      <c r="Y1653" s="309"/>
      <c r="Z1653" s="309"/>
      <c r="AA1653" s="309"/>
      <c r="AB1653" s="309"/>
      <c r="AC1653" s="309"/>
      <c r="AD1653" s="309"/>
    </row>
    <row r="1654" spans="18:30" s="311" customFormat="1" ht="12">
      <c r="R1654" s="309"/>
      <c r="S1654" s="309"/>
      <c r="T1654" s="309"/>
      <c r="U1654" s="309"/>
      <c r="V1654" s="309"/>
      <c r="W1654" s="309"/>
      <c r="X1654" s="309"/>
      <c r="Y1654" s="309"/>
      <c r="Z1654" s="309"/>
      <c r="AA1654" s="309"/>
      <c r="AB1654" s="309"/>
      <c r="AC1654" s="309"/>
      <c r="AD1654" s="309"/>
    </row>
    <row r="1655" spans="18:30" s="311" customFormat="1" ht="12">
      <c r="R1655" s="309"/>
      <c r="S1655" s="309"/>
      <c r="T1655" s="309"/>
      <c r="U1655" s="309"/>
      <c r="V1655" s="309"/>
      <c r="W1655" s="309"/>
      <c r="X1655" s="309"/>
      <c r="Y1655" s="309"/>
      <c r="Z1655" s="309"/>
      <c r="AA1655" s="309"/>
      <c r="AB1655" s="309"/>
      <c r="AC1655" s="309"/>
      <c r="AD1655" s="309"/>
    </row>
    <row r="1656" spans="18:30" s="311" customFormat="1" ht="12">
      <c r="R1656" s="309"/>
      <c r="S1656" s="309"/>
      <c r="T1656" s="309"/>
      <c r="U1656" s="309"/>
      <c r="V1656" s="309"/>
      <c r="W1656" s="309"/>
      <c r="X1656" s="309"/>
      <c r="Y1656" s="309"/>
      <c r="Z1656" s="309"/>
      <c r="AA1656" s="309"/>
      <c r="AB1656" s="309"/>
      <c r="AC1656" s="309"/>
      <c r="AD1656" s="309"/>
    </row>
    <row r="1657" spans="18:30" s="311" customFormat="1" ht="12">
      <c r="R1657" s="309"/>
      <c r="S1657" s="309"/>
      <c r="T1657" s="309"/>
      <c r="U1657" s="309"/>
      <c r="V1657" s="309"/>
      <c r="W1657" s="309"/>
      <c r="X1657" s="309"/>
      <c r="Y1657" s="309"/>
      <c r="Z1657" s="309"/>
      <c r="AA1657" s="309"/>
      <c r="AB1657" s="309"/>
      <c r="AC1657" s="309"/>
      <c r="AD1657" s="309"/>
    </row>
    <row r="1658" spans="18:30" s="311" customFormat="1" ht="12">
      <c r="R1658" s="309"/>
      <c r="S1658" s="309"/>
      <c r="T1658" s="309"/>
      <c r="U1658" s="309"/>
      <c r="V1658" s="309"/>
      <c r="W1658" s="309"/>
      <c r="X1658" s="309"/>
      <c r="Y1658" s="309"/>
      <c r="Z1658" s="309"/>
      <c r="AA1658" s="309"/>
      <c r="AB1658" s="309"/>
      <c r="AC1658" s="309"/>
      <c r="AD1658" s="309"/>
    </row>
    <row r="1659" spans="18:30" s="311" customFormat="1" ht="12">
      <c r="R1659" s="309"/>
      <c r="S1659" s="309"/>
      <c r="T1659" s="309"/>
      <c r="U1659" s="309"/>
      <c r="V1659" s="309"/>
      <c r="W1659" s="309"/>
      <c r="X1659" s="309"/>
      <c r="Y1659" s="309"/>
      <c r="Z1659" s="309"/>
      <c r="AA1659" s="309"/>
      <c r="AB1659" s="309"/>
      <c r="AC1659" s="309"/>
      <c r="AD1659" s="309"/>
    </row>
    <row r="1660" spans="18:30" s="311" customFormat="1" ht="12">
      <c r="R1660" s="309"/>
      <c r="S1660" s="309"/>
      <c r="T1660" s="309"/>
      <c r="U1660" s="309"/>
      <c r="V1660" s="309"/>
      <c r="W1660" s="309"/>
      <c r="X1660" s="309"/>
      <c r="Y1660" s="309"/>
      <c r="Z1660" s="309"/>
      <c r="AA1660" s="309"/>
      <c r="AB1660" s="309"/>
      <c r="AC1660" s="309"/>
      <c r="AD1660" s="309"/>
    </row>
    <row r="1661" spans="18:30" s="311" customFormat="1" ht="12">
      <c r="R1661" s="309"/>
      <c r="S1661" s="309"/>
      <c r="T1661" s="309"/>
      <c r="U1661" s="309"/>
      <c r="V1661" s="309"/>
      <c r="W1661" s="309"/>
      <c r="X1661" s="309"/>
      <c r="Y1661" s="309"/>
      <c r="Z1661" s="309"/>
      <c r="AA1661" s="309"/>
      <c r="AB1661" s="309"/>
      <c r="AC1661" s="309"/>
      <c r="AD1661" s="309"/>
    </row>
    <row r="1662" spans="18:30" s="311" customFormat="1" ht="12">
      <c r="R1662" s="309"/>
      <c r="S1662" s="309"/>
      <c r="T1662" s="309"/>
      <c r="U1662" s="309"/>
      <c r="V1662" s="309"/>
      <c r="W1662" s="309"/>
      <c r="X1662" s="309"/>
      <c r="Y1662" s="309"/>
      <c r="Z1662" s="309"/>
      <c r="AA1662" s="309"/>
      <c r="AB1662" s="309"/>
      <c r="AC1662" s="309"/>
      <c r="AD1662" s="309"/>
    </row>
    <row r="1663" spans="18:30" s="311" customFormat="1" ht="12">
      <c r="R1663" s="309"/>
      <c r="S1663" s="309"/>
      <c r="T1663" s="309"/>
      <c r="U1663" s="309"/>
      <c r="V1663" s="309"/>
      <c r="W1663" s="309"/>
      <c r="X1663" s="309"/>
      <c r="Y1663" s="309"/>
      <c r="Z1663" s="309"/>
      <c r="AA1663" s="309"/>
      <c r="AB1663" s="309"/>
      <c r="AC1663" s="309"/>
      <c r="AD1663" s="309"/>
    </row>
    <row r="1664" spans="18:30" s="311" customFormat="1" ht="12">
      <c r="R1664" s="309"/>
      <c r="S1664" s="309"/>
      <c r="T1664" s="309"/>
      <c r="U1664" s="309"/>
      <c r="V1664" s="309"/>
      <c r="W1664" s="309"/>
      <c r="X1664" s="309"/>
      <c r="Y1664" s="309"/>
      <c r="Z1664" s="309"/>
      <c r="AA1664" s="309"/>
      <c r="AB1664" s="309"/>
      <c r="AC1664" s="309"/>
      <c r="AD1664" s="309"/>
    </row>
    <row r="1665" spans="18:30" s="311" customFormat="1" ht="12">
      <c r="R1665" s="309"/>
      <c r="S1665" s="309"/>
      <c r="T1665" s="309"/>
      <c r="U1665" s="309"/>
      <c r="V1665" s="309"/>
      <c r="W1665" s="309"/>
      <c r="X1665" s="309"/>
      <c r="Y1665" s="309"/>
      <c r="Z1665" s="309"/>
      <c r="AA1665" s="309"/>
      <c r="AB1665" s="309"/>
      <c r="AC1665" s="309"/>
      <c r="AD1665" s="309"/>
    </row>
    <row r="1666" spans="18:30" s="311" customFormat="1" ht="12">
      <c r="R1666" s="309"/>
      <c r="S1666" s="309"/>
      <c r="T1666" s="309"/>
      <c r="U1666" s="309"/>
      <c r="V1666" s="309"/>
      <c r="W1666" s="309"/>
      <c r="X1666" s="309"/>
      <c r="Y1666" s="309"/>
      <c r="Z1666" s="309"/>
      <c r="AA1666" s="309"/>
      <c r="AB1666" s="309"/>
      <c r="AC1666" s="309"/>
      <c r="AD1666" s="309"/>
    </row>
    <row r="1667" spans="18:30" s="311" customFormat="1" ht="12">
      <c r="R1667" s="309"/>
      <c r="S1667" s="309"/>
      <c r="T1667" s="309"/>
      <c r="U1667" s="309"/>
      <c r="V1667" s="309"/>
      <c r="W1667" s="309"/>
      <c r="X1667" s="309"/>
      <c r="Y1667" s="309"/>
      <c r="Z1667" s="309"/>
      <c r="AA1667" s="309"/>
      <c r="AB1667" s="309"/>
      <c r="AC1667" s="309"/>
      <c r="AD1667" s="309"/>
    </row>
    <row r="1668" spans="18:30" s="311" customFormat="1" ht="12">
      <c r="R1668" s="309"/>
      <c r="S1668" s="309"/>
      <c r="T1668" s="309"/>
      <c r="U1668" s="309"/>
      <c r="V1668" s="309"/>
      <c r="W1668" s="309"/>
      <c r="X1668" s="309"/>
      <c r="Y1668" s="309"/>
      <c r="Z1668" s="309"/>
      <c r="AA1668" s="309"/>
      <c r="AB1668" s="309"/>
      <c r="AC1668" s="309"/>
      <c r="AD1668" s="309"/>
    </row>
    <row r="1669" spans="18:30" s="311" customFormat="1" ht="12">
      <c r="R1669" s="309"/>
      <c r="S1669" s="309"/>
      <c r="T1669" s="309"/>
      <c r="U1669" s="309"/>
      <c r="V1669" s="309"/>
      <c r="W1669" s="309"/>
      <c r="X1669" s="309"/>
      <c r="Y1669" s="309"/>
      <c r="Z1669" s="309"/>
      <c r="AA1669" s="309"/>
      <c r="AB1669" s="309"/>
      <c r="AC1669" s="309"/>
      <c r="AD1669" s="309"/>
    </row>
    <row r="1670" spans="18:30" s="311" customFormat="1" ht="12">
      <c r="R1670" s="309"/>
      <c r="S1670" s="309"/>
      <c r="T1670" s="309"/>
      <c r="U1670" s="309"/>
      <c r="V1670" s="309"/>
      <c r="W1670" s="309"/>
      <c r="X1670" s="309"/>
      <c r="Y1670" s="309"/>
      <c r="Z1670" s="309"/>
      <c r="AA1670" s="309"/>
      <c r="AB1670" s="309"/>
      <c r="AC1670" s="309"/>
      <c r="AD1670" s="309"/>
    </row>
    <row r="1671" spans="18:30" s="311" customFormat="1" ht="12">
      <c r="R1671" s="309"/>
      <c r="S1671" s="309"/>
      <c r="T1671" s="309"/>
      <c r="U1671" s="309"/>
      <c r="V1671" s="309"/>
      <c r="W1671" s="309"/>
      <c r="X1671" s="309"/>
      <c r="Y1671" s="309"/>
      <c r="Z1671" s="309"/>
      <c r="AA1671" s="309"/>
      <c r="AB1671" s="309"/>
      <c r="AC1671" s="309"/>
      <c r="AD1671" s="309"/>
    </row>
    <row r="1672" spans="18:30" s="311" customFormat="1" ht="12">
      <c r="R1672" s="309"/>
      <c r="S1672" s="309"/>
      <c r="T1672" s="309"/>
      <c r="U1672" s="309"/>
      <c r="V1672" s="309"/>
      <c r="W1672" s="309"/>
      <c r="X1672" s="309"/>
      <c r="Y1672" s="309"/>
      <c r="Z1672" s="309"/>
      <c r="AA1672" s="309"/>
      <c r="AB1672" s="309"/>
      <c r="AC1672" s="309"/>
      <c r="AD1672" s="309"/>
    </row>
    <row r="1673" spans="18:30" s="311" customFormat="1" ht="12">
      <c r="R1673" s="309"/>
      <c r="S1673" s="309"/>
      <c r="T1673" s="309"/>
      <c r="U1673" s="309"/>
      <c r="V1673" s="309"/>
      <c r="W1673" s="309"/>
      <c r="X1673" s="309"/>
      <c r="Y1673" s="309"/>
      <c r="Z1673" s="309"/>
      <c r="AA1673" s="309"/>
      <c r="AB1673" s="309"/>
      <c r="AC1673" s="309"/>
      <c r="AD1673" s="309"/>
    </row>
    <row r="1674" spans="18:30" s="311" customFormat="1" ht="12">
      <c r="R1674" s="309"/>
      <c r="S1674" s="309"/>
      <c r="T1674" s="309"/>
      <c r="U1674" s="309"/>
      <c r="V1674" s="309"/>
      <c r="W1674" s="309"/>
      <c r="X1674" s="309"/>
      <c r="Y1674" s="309"/>
      <c r="Z1674" s="309"/>
      <c r="AA1674" s="309"/>
      <c r="AB1674" s="309"/>
      <c r="AC1674" s="309"/>
      <c r="AD1674" s="309"/>
    </row>
    <row r="1675" spans="18:30" s="311" customFormat="1" ht="12">
      <c r="R1675" s="309"/>
      <c r="S1675" s="309"/>
      <c r="T1675" s="309"/>
      <c r="U1675" s="309"/>
      <c r="V1675" s="309"/>
      <c r="W1675" s="309"/>
      <c r="X1675" s="309"/>
      <c r="Y1675" s="309"/>
      <c r="Z1675" s="309"/>
      <c r="AA1675" s="309"/>
      <c r="AB1675" s="309"/>
      <c r="AC1675" s="309"/>
      <c r="AD1675" s="309"/>
    </row>
    <row r="1676" spans="18:30" s="311" customFormat="1" ht="12">
      <c r="R1676" s="309"/>
      <c r="S1676" s="309"/>
      <c r="T1676" s="309"/>
      <c r="U1676" s="309"/>
      <c r="V1676" s="309"/>
      <c r="W1676" s="309"/>
      <c r="X1676" s="309"/>
      <c r="Y1676" s="309"/>
      <c r="Z1676" s="309"/>
      <c r="AA1676" s="309"/>
      <c r="AB1676" s="309"/>
      <c r="AC1676" s="309"/>
      <c r="AD1676" s="309"/>
    </row>
    <row r="1677" spans="18:30" s="311" customFormat="1" ht="12">
      <c r="R1677" s="309"/>
      <c r="S1677" s="309"/>
      <c r="T1677" s="309"/>
      <c r="U1677" s="309"/>
      <c r="V1677" s="309"/>
      <c r="W1677" s="309"/>
      <c r="X1677" s="309"/>
      <c r="Y1677" s="309"/>
      <c r="Z1677" s="309"/>
      <c r="AA1677" s="309"/>
      <c r="AB1677" s="309"/>
      <c r="AC1677" s="309"/>
      <c r="AD1677" s="309"/>
    </row>
    <row r="1678" spans="18:30" s="311" customFormat="1" ht="12">
      <c r="R1678" s="309"/>
      <c r="S1678" s="309"/>
      <c r="T1678" s="309"/>
      <c r="U1678" s="309"/>
      <c r="V1678" s="309"/>
      <c r="W1678" s="309"/>
      <c r="X1678" s="309"/>
      <c r="Y1678" s="309"/>
      <c r="Z1678" s="309"/>
      <c r="AA1678" s="309"/>
      <c r="AB1678" s="309"/>
      <c r="AC1678" s="309"/>
      <c r="AD1678" s="309"/>
    </row>
    <row r="1679" spans="18:30" s="311" customFormat="1" ht="12">
      <c r="R1679" s="309"/>
      <c r="S1679" s="309"/>
      <c r="T1679" s="309"/>
      <c r="U1679" s="309"/>
      <c r="V1679" s="309"/>
      <c r="W1679" s="309"/>
      <c r="X1679" s="309"/>
      <c r="Y1679" s="309"/>
      <c r="Z1679" s="309"/>
      <c r="AA1679" s="309"/>
      <c r="AB1679" s="309"/>
      <c r="AC1679" s="309"/>
      <c r="AD1679" s="309"/>
    </row>
    <row r="1680" spans="18:30" s="311" customFormat="1" ht="12">
      <c r="R1680" s="309"/>
      <c r="S1680" s="309"/>
      <c r="T1680" s="309"/>
      <c r="U1680" s="309"/>
      <c r="V1680" s="309"/>
      <c r="W1680" s="309"/>
      <c r="X1680" s="309"/>
      <c r="Y1680" s="309"/>
      <c r="Z1680" s="309"/>
      <c r="AA1680" s="309"/>
      <c r="AB1680" s="309"/>
      <c r="AC1680" s="309"/>
      <c r="AD1680" s="309"/>
    </row>
    <row r="1681" spans="18:30" s="311" customFormat="1" ht="12">
      <c r="R1681" s="309"/>
      <c r="S1681" s="309"/>
      <c r="T1681" s="309"/>
      <c r="U1681" s="309"/>
      <c r="V1681" s="309"/>
      <c r="W1681" s="309"/>
      <c r="X1681" s="309"/>
      <c r="Y1681" s="309"/>
      <c r="Z1681" s="309"/>
      <c r="AA1681" s="309"/>
      <c r="AB1681" s="309"/>
      <c r="AC1681" s="309"/>
      <c r="AD1681" s="309"/>
    </row>
    <row r="1682" spans="18:30" s="311" customFormat="1" ht="12">
      <c r="R1682" s="309"/>
      <c r="S1682" s="309"/>
      <c r="T1682" s="309"/>
      <c r="U1682" s="309"/>
      <c r="V1682" s="309"/>
      <c r="W1682" s="309"/>
      <c r="X1682" s="309"/>
      <c r="Y1682" s="309"/>
      <c r="Z1682" s="309"/>
      <c r="AA1682" s="309"/>
      <c r="AB1682" s="309"/>
      <c r="AC1682" s="309"/>
      <c r="AD1682" s="309"/>
    </row>
    <row r="1683" spans="18:30" s="311" customFormat="1" ht="12">
      <c r="R1683" s="309"/>
      <c r="S1683" s="309"/>
      <c r="T1683" s="309"/>
      <c r="U1683" s="309"/>
      <c r="V1683" s="309"/>
      <c r="W1683" s="309"/>
      <c r="X1683" s="309"/>
      <c r="Y1683" s="309"/>
      <c r="Z1683" s="309"/>
      <c r="AA1683" s="309"/>
      <c r="AB1683" s="309"/>
      <c r="AC1683" s="309"/>
      <c r="AD1683" s="309"/>
    </row>
    <row r="1684" spans="18:30" s="311" customFormat="1" ht="12">
      <c r="R1684" s="309"/>
      <c r="S1684" s="309"/>
      <c r="T1684" s="309"/>
      <c r="U1684" s="309"/>
      <c r="V1684" s="309"/>
      <c r="W1684" s="309"/>
      <c r="X1684" s="309"/>
      <c r="Y1684" s="309"/>
      <c r="Z1684" s="309"/>
      <c r="AA1684" s="309"/>
      <c r="AB1684" s="309"/>
      <c r="AC1684" s="309"/>
      <c r="AD1684" s="309"/>
    </row>
    <row r="1685" spans="18:30" s="311" customFormat="1" ht="12">
      <c r="R1685" s="309"/>
      <c r="S1685" s="309"/>
      <c r="T1685" s="309"/>
      <c r="U1685" s="309"/>
      <c r="V1685" s="309"/>
      <c r="W1685" s="309"/>
      <c r="X1685" s="309"/>
      <c r="Y1685" s="309"/>
      <c r="Z1685" s="309"/>
      <c r="AA1685" s="309"/>
      <c r="AB1685" s="309"/>
      <c r="AC1685" s="309"/>
      <c r="AD1685" s="309"/>
    </row>
    <row r="1686" spans="18:30" s="311" customFormat="1" ht="12">
      <c r="R1686" s="309"/>
      <c r="S1686" s="309"/>
      <c r="T1686" s="309"/>
      <c r="U1686" s="309"/>
      <c r="V1686" s="309"/>
      <c r="W1686" s="309"/>
      <c r="X1686" s="309"/>
      <c r="Y1686" s="309"/>
      <c r="Z1686" s="309"/>
      <c r="AA1686" s="309"/>
      <c r="AB1686" s="309"/>
      <c r="AC1686" s="309"/>
      <c r="AD1686" s="309"/>
    </row>
    <row r="1687" spans="18:30" s="311" customFormat="1" ht="12">
      <c r="R1687" s="309"/>
      <c r="S1687" s="309"/>
      <c r="T1687" s="309"/>
      <c r="U1687" s="309"/>
      <c r="V1687" s="309"/>
      <c r="W1687" s="309"/>
      <c r="X1687" s="309"/>
      <c r="Y1687" s="309"/>
      <c r="Z1687" s="309"/>
      <c r="AA1687" s="309"/>
      <c r="AB1687" s="309"/>
      <c r="AC1687" s="309"/>
      <c r="AD1687" s="309"/>
    </row>
    <row r="1688" spans="18:30" s="311" customFormat="1" ht="12">
      <c r="R1688" s="309"/>
      <c r="S1688" s="309"/>
      <c r="T1688" s="309"/>
      <c r="U1688" s="309"/>
      <c r="V1688" s="309"/>
      <c r="W1688" s="309"/>
      <c r="X1688" s="309"/>
      <c r="Y1688" s="309"/>
      <c r="Z1688" s="309"/>
      <c r="AA1688" s="309"/>
      <c r="AB1688" s="309"/>
      <c r="AC1688" s="309"/>
      <c r="AD1688" s="309"/>
    </row>
    <row r="1689" spans="18:30" s="311" customFormat="1" ht="12">
      <c r="R1689" s="309"/>
      <c r="S1689" s="309"/>
      <c r="T1689" s="309"/>
      <c r="U1689" s="309"/>
      <c r="V1689" s="309"/>
      <c r="W1689" s="309"/>
      <c r="X1689" s="309"/>
      <c r="Y1689" s="309"/>
      <c r="Z1689" s="309"/>
      <c r="AA1689" s="309"/>
      <c r="AB1689" s="309"/>
      <c r="AC1689" s="309"/>
      <c r="AD1689" s="309"/>
    </row>
    <row r="1690" spans="18:30" s="311" customFormat="1" ht="12">
      <c r="R1690" s="309"/>
      <c r="S1690" s="309"/>
      <c r="T1690" s="309"/>
      <c r="U1690" s="309"/>
      <c r="V1690" s="309"/>
      <c r="W1690" s="309"/>
      <c r="X1690" s="309"/>
      <c r="Y1690" s="309"/>
      <c r="Z1690" s="309"/>
      <c r="AA1690" s="309"/>
      <c r="AB1690" s="309"/>
      <c r="AC1690" s="309"/>
      <c r="AD1690" s="309"/>
    </row>
    <row r="1691" spans="18:30" s="311" customFormat="1" ht="12">
      <c r="R1691" s="309"/>
      <c r="S1691" s="309"/>
      <c r="T1691" s="309"/>
      <c r="U1691" s="309"/>
      <c r="V1691" s="309"/>
      <c r="W1691" s="309"/>
      <c r="X1691" s="309"/>
      <c r="Y1691" s="309"/>
      <c r="Z1691" s="309"/>
      <c r="AA1691" s="309"/>
      <c r="AB1691" s="309"/>
      <c r="AC1691" s="309"/>
      <c r="AD1691" s="309"/>
    </row>
    <row r="1692" spans="18:30" s="311" customFormat="1" ht="12">
      <c r="R1692" s="309"/>
      <c r="S1692" s="309"/>
      <c r="T1692" s="309"/>
      <c r="U1692" s="309"/>
      <c r="V1692" s="309"/>
      <c r="W1692" s="309"/>
      <c r="X1692" s="309"/>
      <c r="Y1692" s="309"/>
      <c r="Z1692" s="309"/>
      <c r="AA1692" s="309"/>
      <c r="AB1692" s="309"/>
      <c r="AC1692" s="309"/>
      <c r="AD1692" s="309"/>
    </row>
    <row r="1693" spans="18:30" s="311" customFormat="1" ht="12">
      <c r="R1693" s="309"/>
      <c r="S1693" s="309"/>
      <c r="T1693" s="309"/>
      <c r="U1693" s="309"/>
      <c r="V1693" s="309"/>
      <c r="W1693" s="309"/>
      <c r="X1693" s="309"/>
      <c r="Y1693" s="309"/>
      <c r="Z1693" s="309"/>
      <c r="AA1693" s="309"/>
      <c r="AB1693" s="309"/>
      <c r="AC1693" s="309"/>
      <c r="AD1693" s="309"/>
    </row>
    <row r="1694" spans="18:30" s="311" customFormat="1" ht="12">
      <c r="R1694" s="309"/>
      <c r="S1694" s="309"/>
      <c r="T1694" s="309"/>
      <c r="U1694" s="309"/>
      <c r="V1694" s="309"/>
      <c r="W1694" s="309"/>
      <c r="X1694" s="309"/>
      <c r="Y1694" s="309"/>
      <c r="Z1694" s="309"/>
      <c r="AA1694" s="309"/>
      <c r="AB1694" s="309"/>
      <c r="AC1694" s="309"/>
      <c r="AD1694" s="309"/>
    </row>
    <row r="1695" spans="18:30" s="311" customFormat="1" ht="12">
      <c r="R1695" s="309"/>
      <c r="S1695" s="309"/>
      <c r="T1695" s="309"/>
      <c r="U1695" s="309"/>
      <c r="V1695" s="309"/>
      <c r="W1695" s="309"/>
      <c r="X1695" s="309"/>
      <c r="Y1695" s="309"/>
      <c r="Z1695" s="309"/>
      <c r="AA1695" s="309"/>
      <c r="AB1695" s="309"/>
      <c r="AC1695" s="309"/>
      <c r="AD1695" s="309"/>
    </row>
    <row r="1696" spans="18:30" s="311" customFormat="1" ht="12">
      <c r="R1696" s="309"/>
      <c r="S1696" s="309"/>
      <c r="T1696" s="309"/>
      <c r="U1696" s="309"/>
      <c r="V1696" s="309"/>
      <c r="W1696" s="309"/>
      <c r="X1696" s="309"/>
      <c r="Y1696" s="309"/>
      <c r="Z1696" s="309"/>
      <c r="AA1696" s="309"/>
      <c r="AB1696" s="309"/>
      <c r="AC1696" s="309"/>
      <c r="AD1696" s="309"/>
    </row>
    <row r="1697" spans="18:30" s="311" customFormat="1" ht="12">
      <c r="R1697" s="309"/>
      <c r="S1697" s="309"/>
      <c r="T1697" s="309"/>
      <c r="U1697" s="309"/>
      <c r="V1697" s="309"/>
      <c r="W1697" s="309"/>
      <c r="X1697" s="309"/>
      <c r="Y1697" s="309"/>
      <c r="Z1697" s="309"/>
      <c r="AA1697" s="309"/>
      <c r="AB1697" s="309"/>
      <c r="AC1697" s="309"/>
      <c r="AD1697" s="309"/>
    </row>
    <row r="1698" spans="18:30" s="311" customFormat="1" ht="12">
      <c r="R1698" s="309"/>
      <c r="S1698" s="309"/>
      <c r="T1698" s="309"/>
      <c r="U1698" s="309"/>
      <c r="V1698" s="309"/>
      <c r="W1698" s="309"/>
      <c r="X1698" s="309"/>
      <c r="Y1698" s="309"/>
      <c r="Z1698" s="309"/>
      <c r="AA1698" s="309"/>
      <c r="AB1698" s="309"/>
      <c r="AC1698" s="309"/>
      <c r="AD1698" s="309"/>
    </row>
    <row r="1699" spans="18:30" s="311" customFormat="1" ht="12">
      <c r="R1699" s="309"/>
      <c r="S1699" s="309"/>
      <c r="T1699" s="309"/>
      <c r="U1699" s="309"/>
      <c r="V1699" s="309"/>
      <c r="W1699" s="309"/>
      <c r="X1699" s="309"/>
      <c r="Y1699" s="309"/>
      <c r="Z1699" s="309"/>
      <c r="AA1699" s="309"/>
      <c r="AB1699" s="309"/>
      <c r="AC1699" s="309"/>
      <c r="AD1699" s="309"/>
    </row>
    <row r="1700" spans="18:30" s="311" customFormat="1" ht="12">
      <c r="R1700" s="309"/>
      <c r="S1700" s="309"/>
      <c r="T1700" s="309"/>
      <c r="U1700" s="309"/>
      <c r="V1700" s="309"/>
      <c r="W1700" s="309"/>
      <c r="X1700" s="309"/>
      <c r="Y1700" s="309"/>
      <c r="Z1700" s="309"/>
      <c r="AA1700" s="309"/>
      <c r="AB1700" s="309"/>
      <c r="AC1700" s="309"/>
      <c r="AD1700" s="309"/>
    </row>
    <row r="1701" spans="18:30" s="311" customFormat="1" ht="12">
      <c r="R1701" s="309"/>
      <c r="S1701" s="309"/>
      <c r="T1701" s="309"/>
      <c r="U1701" s="309"/>
      <c r="V1701" s="309"/>
      <c r="W1701" s="309"/>
      <c r="X1701" s="309"/>
      <c r="Y1701" s="309"/>
      <c r="Z1701" s="309"/>
      <c r="AA1701" s="309"/>
      <c r="AB1701" s="309"/>
      <c r="AC1701" s="309"/>
      <c r="AD1701" s="309"/>
    </row>
    <row r="1702" spans="18:30" s="311" customFormat="1" ht="12">
      <c r="R1702" s="309"/>
      <c r="S1702" s="309"/>
      <c r="T1702" s="309"/>
      <c r="U1702" s="309"/>
      <c r="V1702" s="309"/>
      <c r="W1702" s="309"/>
      <c r="X1702" s="309"/>
      <c r="Y1702" s="309"/>
      <c r="Z1702" s="309"/>
      <c r="AA1702" s="309"/>
      <c r="AB1702" s="309"/>
      <c r="AC1702" s="309"/>
      <c r="AD1702" s="309"/>
    </row>
    <row r="1703" spans="18:30" s="311" customFormat="1" ht="12">
      <c r="R1703" s="309"/>
      <c r="S1703" s="309"/>
      <c r="T1703" s="309"/>
      <c r="U1703" s="309"/>
      <c r="V1703" s="309"/>
      <c r="W1703" s="309"/>
      <c r="X1703" s="309"/>
      <c r="Y1703" s="309"/>
      <c r="Z1703" s="309"/>
      <c r="AA1703" s="309"/>
      <c r="AB1703" s="309"/>
      <c r="AC1703" s="309"/>
      <c r="AD1703" s="309"/>
    </row>
    <row r="1704" spans="18:30" s="311" customFormat="1" ht="12">
      <c r="R1704" s="309"/>
      <c r="S1704" s="309"/>
      <c r="T1704" s="309"/>
      <c r="U1704" s="309"/>
      <c r="V1704" s="309"/>
      <c r="W1704" s="309"/>
      <c r="X1704" s="309"/>
      <c r="Y1704" s="309"/>
      <c r="Z1704" s="309"/>
      <c r="AA1704" s="309"/>
      <c r="AB1704" s="309"/>
      <c r="AC1704" s="309"/>
      <c r="AD1704" s="309"/>
    </row>
    <row r="1705" spans="18:30" s="311" customFormat="1" ht="12">
      <c r="R1705" s="309"/>
      <c r="S1705" s="309"/>
      <c r="T1705" s="309"/>
      <c r="U1705" s="309"/>
      <c r="V1705" s="309"/>
      <c r="W1705" s="309"/>
      <c r="X1705" s="309"/>
      <c r="Y1705" s="309"/>
      <c r="Z1705" s="309"/>
      <c r="AA1705" s="309"/>
      <c r="AB1705" s="309"/>
      <c r="AC1705" s="309"/>
      <c r="AD1705" s="309"/>
    </row>
    <row r="1706" spans="18:30" s="311" customFormat="1" ht="12">
      <c r="R1706" s="309"/>
      <c r="S1706" s="309"/>
      <c r="T1706" s="309"/>
      <c r="U1706" s="309"/>
      <c r="V1706" s="309"/>
      <c r="W1706" s="309"/>
      <c r="X1706" s="309"/>
      <c r="Y1706" s="309"/>
      <c r="Z1706" s="309"/>
      <c r="AA1706" s="309"/>
      <c r="AB1706" s="309"/>
      <c r="AC1706" s="309"/>
      <c r="AD1706" s="309"/>
    </row>
    <row r="1707" spans="18:30" s="311" customFormat="1" ht="12">
      <c r="R1707" s="309"/>
      <c r="S1707" s="309"/>
      <c r="T1707" s="309"/>
      <c r="U1707" s="309"/>
      <c r="V1707" s="309"/>
      <c r="W1707" s="309"/>
      <c r="X1707" s="309"/>
      <c r="Y1707" s="309"/>
      <c r="Z1707" s="309"/>
      <c r="AA1707" s="309"/>
      <c r="AB1707" s="309"/>
      <c r="AC1707" s="309"/>
      <c r="AD1707" s="309"/>
    </row>
    <row r="1708" spans="18:30" s="311" customFormat="1" ht="12">
      <c r="R1708" s="309"/>
      <c r="S1708" s="309"/>
      <c r="T1708" s="309"/>
      <c r="U1708" s="309"/>
      <c r="V1708" s="309"/>
      <c r="W1708" s="309"/>
      <c r="X1708" s="309"/>
      <c r="Y1708" s="309"/>
      <c r="Z1708" s="309"/>
      <c r="AA1708" s="309"/>
      <c r="AB1708" s="309"/>
      <c r="AC1708" s="309"/>
      <c r="AD1708" s="309"/>
    </row>
  </sheetData>
  <mergeCells count="513">
    <mergeCell ref="A1:D3"/>
    <mergeCell ref="E1:AY1"/>
    <mergeCell ref="E2:AY2"/>
    <mergeCell ref="E3:AD3"/>
    <mergeCell ref="AE3:AY3"/>
    <mergeCell ref="A4:D4"/>
    <mergeCell ref="E4:AY4"/>
    <mergeCell ref="G8:S8"/>
    <mergeCell ref="T8:AF8"/>
    <mergeCell ref="AG8:AK8"/>
    <mergeCell ref="AL8:AM8"/>
    <mergeCell ref="AN8:AV8"/>
    <mergeCell ref="AY8:AY9"/>
    <mergeCell ref="A5:D5"/>
    <mergeCell ref="E5:AY5"/>
    <mergeCell ref="A6:D6"/>
    <mergeCell ref="E6:AY6"/>
    <mergeCell ref="A7:AY7"/>
    <mergeCell ref="A8:A9"/>
    <mergeCell ref="B8:B9"/>
    <mergeCell ref="C8:C9"/>
    <mergeCell ref="D8:D9"/>
    <mergeCell ref="E8:E9"/>
    <mergeCell ref="A10:A133"/>
    <mergeCell ref="B10:B133"/>
    <mergeCell ref="C10:C15"/>
    <mergeCell ref="AF10:AF15"/>
    <mergeCell ref="AG10:AG15"/>
    <mergeCell ref="AH10:AH15"/>
    <mergeCell ref="C46:C51"/>
    <mergeCell ref="AF46:AF51"/>
    <mergeCell ref="AG46:AG51"/>
    <mergeCell ref="AH46:AH51"/>
    <mergeCell ref="AU10:AU15"/>
    <mergeCell ref="AV10:AV15"/>
    <mergeCell ref="AW10:AW15"/>
    <mergeCell ref="AX10:AX15"/>
    <mergeCell ref="AY10:AY15"/>
    <mergeCell ref="C16:C21"/>
    <mergeCell ref="AF16:AF21"/>
    <mergeCell ref="AG16:AG21"/>
    <mergeCell ref="AH16:AH21"/>
    <mergeCell ref="AI16:AI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V16:AV21"/>
    <mergeCell ref="AW16:AW21"/>
    <mergeCell ref="AX16:AX21"/>
    <mergeCell ref="AY16:AY21"/>
    <mergeCell ref="C22:C27"/>
    <mergeCell ref="AF22:AF27"/>
    <mergeCell ref="AG22:AG27"/>
    <mergeCell ref="AH22:AH27"/>
    <mergeCell ref="AI22:AI27"/>
    <mergeCell ref="AJ22:AJ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22:AW27"/>
    <mergeCell ref="AX22:AX27"/>
    <mergeCell ref="AY22:AY27"/>
    <mergeCell ref="C28:C33"/>
    <mergeCell ref="AF28:AF33"/>
    <mergeCell ref="AG28:AG33"/>
    <mergeCell ref="AH28:AH33"/>
    <mergeCell ref="AI28:AI33"/>
    <mergeCell ref="AJ28:AJ33"/>
    <mergeCell ref="AK28:AK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AX28:AX33"/>
    <mergeCell ref="AY28:AY33"/>
    <mergeCell ref="C34:C39"/>
    <mergeCell ref="AF34:AF39"/>
    <mergeCell ref="AG34:AG39"/>
    <mergeCell ref="AH34:AH39"/>
    <mergeCell ref="AI34:AI39"/>
    <mergeCell ref="AJ34:AJ39"/>
    <mergeCell ref="AK34:AK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Y34:AY39"/>
    <mergeCell ref="C40:C45"/>
    <mergeCell ref="AF40:AF45"/>
    <mergeCell ref="AG40:AG45"/>
    <mergeCell ref="AH40:AH45"/>
    <mergeCell ref="AI40:AI45"/>
    <mergeCell ref="AJ40:AJ45"/>
    <mergeCell ref="AK40:AK45"/>
    <mergeCell ref="AL40:AL45"/>
    <mergeCell ref="AM40:AM45"/>
    <mergeCell ref="AS34:AS39"/>
    <mergeCell ref="AT34:AT39"/>
    <mergeCell ref="AU34:AU39"/>
    <mergeCell ref="AV34:AV39"/>
    <mergeCell ref="AW34:AW39"/>
    <mergeCell ref="AX34:AX39"/>
    <mergeCell ref="AM34:AM39"/>
    <mergeCell ref="AN34:AN39"/>
    <mergeCell ref="AO34:AO39"/>
    <mergeCell ref="AP34:AP39"/>
    <mergeCell ref="AQ34:AQ39"/>
    <mergeCell ref="AR34:AR39"/>
    <mergeCell ref="AT40:AT45"/>
    <mergeCell ref="AU40:AU45"/>
    <mergeCell ref="AV40:AV45"/>
    <mergeCell ref="AW40:AW45"/>
    <mergeCell ref="AX40:AX45"/>
    <mergeCell ref="AY40:AY45"/>
    <mergeCell ref="AN40:AN45"/>
    <mergeCell ref="AO40:AO45"/>
    <mergeCell ref="AP40:AP45"/>
    <mergeCell ref="AQ40:AQ45"/>
    <mergeCell ref="AR40:AR45"/>
    <mergeCell ref="AS40:AS45"/>
    <mergeCell ref="AU46:AU51"/>
    <mergeCell ref="AV46:AV51"/>
    <mergeCell ref="AW46:AW51"/>
    <mergeCell ref="AX46:AX51"/>
    <mergeCell ref="AY46:AY51"/>
    <mergeCell ref="C52:C57"/>
    <mergeCell ref="AF52:AF57"/>
    <mergeCell ref="AG52:AG57"/>
    <mergeCell ref="AH52:AH57"/>
    <mergeCell ref="AI52:AI57"/>
    <mergeCell ref="AO46:AO51"/>
    <mergeCell ref="AP46:AP51"/>
    <mergeCell ref="AQ46:AQ51"/>
    <mergeCell ref="AR46:AR51"/>
    <mergeCell ref="AS46:AS51"/>
    <mergeCell ref="AT46:AT51"/>
    <mergeCell ref="AI46:AI51"/>
    <mergeCell ref="AJ46:AJ51"/>
    <mergeCell ref="AK46:AK51"/>
    <mergeCell ref="AL46:AL51"/>
    <mergeCell ref="AM46:AM51"/>
    <mergeCell ref="AN46:AN51"/>
    <mergeCell ref="AP58:AP63"/>
    <mergeCell ref="AV52:AV57"/>
    <mergeCell ref="AW52:AW57"/>
    <mergeCell ref="AX52:AX57"/>
    <mergeCell ref="AY52:AY57"/>
    <mergeCell ref="C58:C63"/>
    <mergeCell ref="AF58:AF63"/>
    <mergeCell ref="AG58:AG63"/>
    <mergeCell ref="AH58:AH63"/>
    <mergeCell ref="AI58:AI63"/>
    <mergeCell ref="AJ58:AJ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G82:AG87"/>
    <mergeCell ref="AH82:AH87"/>
    <mergeCell ref="AI82:AI87"/>
    <mergeCell ref="AJ82:AJ87"/>
    <mergeCell ref="AT76:AT81"/>
    <mergeCell ref="AU76:AU81"/>
    <mergeCell ref="AV76:AV81"/>
    <mergeCell ref="AW76:AW81"/>
    <mergeCell ref="AX76:AX81"/>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X100:AX105"/>
    <mergeCell ref="AY100:AY105"/>
    <mergeCell ref="AN100:AN105"/>
    <mergeCell ref="AO100:AO105"/>
    <mergeCell ref="AP100:AP105"/>
    <mergeCell ref="AQ100:AQ105"/>
    <mergeCell ref="AR100:AR105"/>
    <mergeCell ref="AS100:AS105"/>
    <mergeCell ref="AP106:AP111"/>
    <mergeCell ref="C106:C111"/>
    <mergeCell ref="AF106:AF111"/>
    <mergeCell ref="AG106:AG111"/>
    <mergeCell ref="AH106:AH111"/>
    <mergeCell ref="AI106:AI111"/>
    <mergeCell ref="AJ106:AJ111"/>
    <mergeCell ref="AT100:AT105"/>
    <mergeCell ref="AU100:AU105"/>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30:AY133"/>
    <mergeCell ref="A134:A139"/>
    <mergeCell ref="B134:B139"/>
    <mergeCell ref="C134:C139"/>
    <mergeCell ref="AF134:AF139"/>
    <mergeCell ref="AG134:AG139"/>
    <mergeCell ref="AH134:AH139"/>
    <mergeCell ref="AI134:AI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V134:AV139"/>
    <mergeCell ref="AW134:AW139"/>
    <mergeCell ref="AX134:AX139"/>
    <mergeCell ref="AY134:AY139"/>
    <mergeCell ref="A140:C142"/>
    <mergeCell ref="AG140:AG142"/>
    <mergeCell ref="AH140:AH142"/>
    <mergeCell ref="AI140:AI142"/>
    <mergeCell ref="AJ140:AJ142"/>
    <mergeCell ref="AK140:AK142"/>
    <mergeCell ref="AP134:AP139"/>
    <mergeCell ref="AQ134:AQ139"/>
    <mergeCell ref="AR134:AR139"/>
    <mergeCell ref="AS134:AS139"/>
    <mergeCell ref="AT134:AT139"/>
    <mergeCell ref="AU134:AU139"/>
    <mergeCell ref="AJ134:AJ139"/>
    <mergeCell ref="AK134:AK139"/>
    <mergeCell ref="AL134:AL139"/>
    <mergeCell ref="AM134:AM139"/>
    <mergeCell ref="AN134:AN139"/>
    <mergeCell ref="AO134:AO139"/>
    <mergeCell ref="B146:D146"/>
    <mergeCell ref="E146:R146"/>
    <mergeCell ref="AX140:AX142"/>
    <mergeCell ref="AY140:AY142"/>
    <mergeCell ref="B145:D145"/>
    <mergeCell ref="E145:R145"/>
    <mergeCell ref="AR140:AR142"/>
    <mergeCell ref="AS140:AS142"/>
    <mergeCell ref="AT140:AT142"/>
    <mergeCell ref="AU140:AU142"/>
    <mergeCell ref="AV140:AV142"/>
    <mergeCell ref="AW140:AW142"/>
    <mergeCell ref="AL140:AL142"/>
    <mergeCell ref="AM140:AM142"/>
    <mergeCell ref="AN140:AN142"/>
    <mergeCell ref="AO140:AO142"/>
    <mergeCell ref="AP140:AP142"/>
    <mergeCell ref="AQ140:AQ142"/>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BCC18-9D5A-4493-9EBA-F7ACA29D51BC}">
  <dimension ref="B1:H22"/>
  <sheetViews>
    <sheetView workbookViewId="0" topLeftCell="A1">
      <selection activeCell="B12" sqref="B12:G12"/>
    </sheetView>
  </sheetViews>
  <sheetFormatPr defaultColWidth="11.421875" defaultRowHeight="15"/>
  <cols>
    <col min="1" max="2" width="11.421875" style="280" customWidth="1"/>
    <col min="3" max="3" width="33.8515625" style="280" customWidth="1"/>
    <col min="4" max="4" width="11.421875" style="280" customWidth="1"/>
    <col min="5" max="5" width="11.421875" style="286" customWidth="1"/>
    <col min="6" max="6" width="18.8515625" style="286" bestFit="1" customWidth="1"/>
    <col min="7" max="7" width="16.57421875" style="284" bestFit="1" customWidth="1"/>
    <col min="8" max="16384" width="11.421875" style="280" customWidth="1"/>
  </cols>
  <sheetData>
    <row r="1" spans="2:7" ht="13.5" thickBot="1">
      <c r="B1" s="280" t="s">
        <v>314</v>
      </c>
      <c r="C1" s="280" t="s">
        <v>293</v>
      </c>
      <c r="D1" s="280" t="s">
        <v>315</v>
      </c>
      <c r="E1" s="286" t="s">
        <v>187</v>
      </c>
      <c r="F1" s="284">
        <f>+INVERSIÓN!DX11</f>
        <v>636768000</v>
      </c>
      <c r="G1" s="284">
        <f>+INVERSIÓN!DY11</f>
        <v>639943164</v>
      </c>
    </row>
    <row r="2" spans="2:7" ht="19.5" thickBot="1" thickTop="1">
      <c r="B2" s="280" t="s">
        <v>172</v>
      </c>
      <c r="C2" s="312" t="s">
        <v>299</v>
      </c>
      <c r="D2" s="280">
        <v>78</v>
      </c>
      <c r="E2" s="286">
        <f aca="true" t="shared" si="0" ref="E2:E21">+D2/$D$22</f>
        <v>0.06190476190476191</v>
      </c>
      <c r="F2" s="284">
        <f>+ROUND($F$1*E2,0)</f>
        <v>39418971</v>
      </c>
      <c r="G2" s="284">
        <f aca="true" t="shared" si="1" ref="G2:G18">+ROUND($G$1*E2,0)</f>
        <v>39615529</v>
      </c>
    </row>
    <row r="3" spans="2:7" ht="19.5" thickBot="1" thickTop="1">
      <c r="B3" s="280" t="s">
        <v>173</v>
      </c>
      <c r="C3" s="314" t="s">
        <v>308</v>
      </c>
      <c r="D3" s="280">
        <v>146</v>
      </c>
      <c r="E3" s="286">
        <f t="shared" si="0"/>
        <v>0.11587301587301588</v>
      </c>
      <c r="F3" s="284">
        <f aca="true" t="shared" si="2" ref="F3:F21">+ROUND($F$1*E3,0)</f>
        <v>73784229</v>
      </c>
      <c r="G3" s="284">
        <f t="shared" si="1"/>
        <v>74152144</v>
      </c>
    </row>
    <row r="4" spans="2:7" ht="19.5" thickBot="1" thickTop="1">
      <c r="B4" s="280" t="s">
        <v>174</v>
      </c>
      <c r="C4" s="324" t="s">
        <v>295</v>
      </c>
      <c r="D4" s="280">
        <v>55</v>
      </c>
      <c r="E4" s="286">
        <f t="shared" si="0"/>
        <v>0.04365079365079365</v>
      </c>
      <c r="F4" s="284">
        <f t="shared" si="2"/>
        <v>27795429</v>
      </c>
      <c r="G4" s="284">
        <f t="shared" si="1"/>
        <v>27934027</v>
      </c>
    </row>
    <row r="5" spans="2:7" ht="19.5" thickBot="1" thickTop="1">
      <c r="B5" s="280" t="s">
        <v>175</v>
      </c>
      <c r="C5" s="322" t="s">
        <v>309</v>
      </c>
      <c r="D5" s="280">
        <v>68</v>
      </c>
      <c r="E5" s="286">
        <f t="shared" si="0"/>
        <v>0.05396825396825397</v>
      </c>
      <c r="F5" s="284">
        <f t="shared" si="2"/>
        <v>34365257</v>
      </c>
      <c r="G5" s="284">
        <f t="shared" si="1"/>
        <v>34536615</v>
      </c>
    </row>
    <row r="6" spans="2:7" ht="19.5" thickBot="1" thickTop="1">
      <c r="B6" s="280" t="s">
        <v>176</v>
      </c>
      <c r="C6" s="325" t="s">
        <v>303</v>
      </c>
      <c r="D6" s="280">
        <v>10</v>
      </c>
      <c r="E6" s="286">
        <f t="shared" si="0"/>
        <v>0.007936507936507936</v>
      </c>
      <c r="F6" s="284">
        <f t="shared" si="2"/>
        <v>5053714</v>
      </c>
      <c r="G6" s="284">
        <f t="shared" si="1"/>
        <v>5078914</v>
      </c>
    </row>
    <row r="7" spans="2:7" ht="19.5" thickBot="1" thickTop="1">
      <c r="B7" s="280" t="s">
        <v>177</v>
      </c>
      <c r="C7" s="313" t="s">
        <v>294</v>
      </c>
      <c r="D7" s="280">
        <v>24</v>
      </c>
      <c r="E7" s="286">
        <f t="shared" si="0"/>
        <v>0.01904761904761905</v>
      </c>
      <c r="F7" s="284">
        <f t="shared" si="2"/>
        <v>12128914</v>
      </c>
      <c r="G7" s="284">
        <f t="shared" si="1"/>
        <v>12189394</v>
      </c>
    </row>
    <row r="8" spans="2:7" ht="19.5" thickBot="1" thickTop="1">
      <c r="B8" s="280" t="s">
        <v>178</v>
      </c>
      <c r="C8" s="317" t="s">
        <v>304</v>
      </c>
      <c r="D8" s="280">
        <v>37</v>
      </c>
      <c r="E8" s="286">
        <f t="shared" si="0"/>
        <v>0.029365079365079365</v>
      </c>
      <c r="F8" s="284">
        <f t="shared" si="2"/>
        <v>18698743</v>
      </c>
      <c r="G8" s="284">
        <f t="shared" si="1"/>
        <v>18791982</v>
      </c>
    </row>
    <row r="9" spans="2:7" ht="19.5" thickBot="1" thickTop="1">
      <c r="B9" s="280" t="s">
        <v>179</v>
      </c>
      <c r="C9" s="320" t="s">
        <v>302</v>
      </c>
      <c r="D9" s="280">
        <v>7</v>
      </c>
      <c r="E9" s="286">
        <f t="shared" si="0"/>
        <v>0.005555555555555556</v>
      </c>
      <c r="F9" s="284">
        <f t="shared" si="2"/>
        <v>3537600</v>
      </c>
      <c r="G9" s="284">
        <f t="shared" si="1"/>
        <v>3555240</v>
      </c>
    </row>
    <row r="10" spans="2:7" ht="19.5" thickBot="1" thickTop="1">
      <c r="B10" s="280" t="s">
        <v>180</v>
      </c>
      <c r="C10" s="281" t="s">
        <v>305</v>
      </c>
      <c r="D10" s="280">
        <v>16</v>
      </c>
      <c r="E10" s="286">
        <f t="shared" si="0"/>
        <v>0.012698412698412698</v>
      </c>
      <c r="F10" s="284">
        <f t="shared" si="2"/>
        <v>8085943</v>
      </c>
      <c r="G10" s="284">
        <f t="shared" si="1"/>
        <v>8126262</v>
      </c>
    </row>
    <row r="11" spans="2:7" ht="19.5" thickBot="1" thickTop="1">
      <c r="B11" s="280" t="s">
        <v>181</v>
      </c>
      <c r="C11" s="326" t="s">
        <v>298</v>
      </c>
      <c r="D11" s="280">
        <v>51</v>
      </c>
      <c r="E11" s="286">
        <f t="shared" si="0"/>
        <v>0.04047619047619048</v>
      </c>
      <c r="F11" s="284">
        <f t="shared" si="2"/>
        <v>25773943</v>
      </c>
      <c r="G11" s="284">
        <f t="shared" si="1"/>
        <v>25902461</v>
      </c>
    </row>
    <row r="12" spans="2:7" ht="19.5" thickBot="1" thickTop="1">
      <c r="B12" s="280" t="s">
        <v>163</v>
      </c>
      <c r="C12" s="318" t="s">
        <v>311</v>
      </c>
      <c r="D12" s="280">
        <v>56</v>
      </c>
      <c r="E12" s="286">
        <f t="shared" si="0"/>
        <v>0.044444444444444446</v>
      </c>
      <c r="F12" s="284">
        <f t="shared" si="2"/>
        <v>28300800</v>
      </c>
      <c r="G12" s="284">
        <f t="shared" si="1"/>
        <v>28441918</v>
      </c>
    </row>
    <row r="13" spans="2:7" ht="19.5" thickBot="1" thickTop="1">
      <c r="B13" s="280" t="s">
        <v>164</v>
      </c>
      <c r="C13" s="321" t="s">
        <v>297</v>
      </c>
      <c r="D13" s="280">
        <v>32</v>
      </c>
      <c r="E13" s="286">
        <f t="shared" si="0"/>
        <v>0.025396825396825397</v>
      </c>
      <c r="F13" s="284">
        <f t="shared" si="2"/>
        <v>16171886</v>
      </c>
      <c r="G13" s="284">
        <f t="shared" si="1"/>
        <v>16252525</v>
      </c>
    </row>
    <row r="14" spans="2:7" ht="19.5" thickBot="1" thickTop="1">
      <c r="B14" s="280" t="s">
        <v>165</v>
      </c>
      <c r="C14" s="327" t="s">
        <v>307</v>
      </c>
      <c r="D14" s="280">
        <v>48</v>
      </c>
      <c r="E14" s="286">
        <f t="shared" si="0"/>
        <v>0.0380952380952381</v>
      </c>
      <c r="F14" s="284">
        <f t="shared" si="2"/>
        <v>24257829</v>
      </c>
      <c r="G14" s="284">
        <f t="shared" si="1"/>
        <v>24378787</v>
      </c>
    </row>
    <row r="15" spans="2:7" ht="19.5" thickBot="1" thickTop="1">
      <c r="B15" s="280" t="s">
        <v>166</v>
      </c>
      <c r="C15" s="328" t="s">
        <v>306</v>
      </c>
      <c r="D15" s="280">
        <v>26</v>
      </c>
      <c r="E15" s="286">
        <f t="shared" si="0"/>
        <v>0.020634920634920634</v>
      </c>
      <c r="F15" s="284">
        <f t="shared" si="2"/>
        <v>13139657</v>
      </c>
      <c r="G15" s="284">
        <f t="shared" si="1"/>
        <v>13205176</v>
      </c>
    </row>
    <row r="16" spans="2:7" ht="18.75" thickTop="1">
      <c r="B16" s="280" t="s">
        <v>167</v>
      </c>
      <c r="C16" s="315" t="s">
        <v>312</v>
      </c>
      <c r="D16" s="280">
        <v>16</v>
      </c>
      <c r="E16" s="286">
        <f t="shared" si="0"/>
        <v>0.012698412698412698</v>
      </c>
      <c r="F16" s="284">
        <f t="shared" si="2"/>
        <v>8085943</v>
      </c>
      <c r="G16" s="284">
        <f t="shared" si="1"/>
        <v>8126262</v>
      </c>
    </row>
    <row r="17" spans="2:7" ht="18.75" thickBot="1">
      <c r="B17" s="280" t="s">
        <v>168</v>
      </c>
      <c r="C17" s="323" t="s">
        <v>310</v>
      </c>
      <c r="D17" s="280">
        <v>22</v>
      </c>
      <c r="E17" s="286">
        <f t="shared" si="0"/>
        <v>0.01746031746031746</v>
      </c>
      <c r="F17" s="284">
        <f t="shared" si="2"/>
        <v>11118171</v>
      </c>
      <c r="G17" s="284">
        <f t="shared" si="1"/>
        <v>11173611</v>
      </c>
    </row>
    <row r="18" spans="2:7" ht="18.75" thickTop="1">
      <c r="B18" s="280" t="s">
        <v>169</v>
      </c>
      <c r="C18" s="282" t="s">
        <v>296</v>
      </c>
      <c r="D18" s="280">
        <v>40</v>
      </c>
      <c r="E18" s="286">
        <f t="shared" si="0"/>
        <v>0.031746031746031744</v>
      </c>
      <c r="F18" s="284">
        <f t="shared" si="2"/>
        <v>20214857</v>
      </c>
      <c r="G18" s="284">
        <f t="shared" si="1"/>
        <v>20315656</v>
      </c>
    </row>
    <row r="19" spans="2:7" ht="18">
      <c r="B19" s="280" t="s">
        <v>170</v>
      </c>
      <c r="C19" s="319" t="s">
        <v>301</v>
      </c>
      <c r="D19" s="280">
        <v>96</v>
      </c>
      <c r="E19" s="286">
        <f t="shared" si="0"/>
        <v>0.0761904761904762</v>
      </c>
      <c r="F19" s="284">
        <f t="shared" si="2"/>
        <v>48515657</v>
      </c>
      <c r="G19" s="284">
        <f>+ROUND($G$1*E19,0)+3</f>
        <v>48757577</v>
      </c>
    </row>
    <row r="20" spans="2:7" ht="18">
      <c r="B20" s="280" t="s">
        <v>171</v>
      </c>
      <c r="C20" s="316" t="s">
        <v>300</v>
      </c>
      <c r="D20" s="280">
        <v>192</v>
      </c>
      <c r="E20" s="286">
        <f t="shared" si="0"/>
        <v>0.1523809523809524</v>
      </c>
      <c r="F20" s="284">
        <f t="shared" si="2"/>
        <v>97031314</v>
      </c>
      <c r="G20" s="284">
        <f>+ROUND($G$1*E20,0)</f>
        <v>97515149</v>
      </c>
    </row>
    <row r="21" spans="2:7" ht="94.5">
      <c r="B21" s="280" t="s">
        <v>202</v>
      </c>
      <c r="C21" s="283" t="s">
        <v>313</v>
      </c>
      <c r="D21" s="280">
        <v>240</v>
      </c>
      <c r="E21" s="286">
        <f t="shared" si="0"/>
        <v>0.19047619047619047</v>
      </c>
      <c r="F21" s="284">
        <f t="shared" si="2"/>
        <v>121289143</v>
      </c>
      <c r="G21" s="284">
        <f>+ROUND($G$1*E21,0)-3+2</f>
        <v>121893935</v>
      </c>
    </row>
    <row r="22" spans="4:8" ht="15">
      <c r="D22" s="280">
        <f>SUM(D2:D21)</f>
        <v>1260</v>
      </c>
      <c r="H22" s="285"/>
    </row>
  </sheetData>
  <autoFilter ref="B1:G22">
    <sortState ref="B2:G22">
      <sortCondition sortBy="value" ref="B2:B22"/>
    </sortState>
  </autoFilter>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EC7B-A672-4A68-88A8-D1EE495D950B}">
  <sheetPr>
    <outlinePr summaryBelow="0" summaryRight="0"/>
  </sheetPr>
  <dimension ref="A1:E232"/>
  <sheetViews>
    <sheetView workbookViewId="0" topLeftCell="A1">
      <pane xSplit="2" ySplit="1" topLeftCell="C2" activePane="bottomRight" state="frozen"/>
      <selection pane="topRight" activeCell="B1" sqref="B1"/>
      <selection pane="bottomLeft" activeCell="A5" sqref="A5"/>
      <selection pane="bottomRight" activeCell="C2" sqref="C2:C21"/>
    </sheetView>
  </sheetViews>
  <sheetFormatPr defaultColWidth="14.421875" defaultRowHeight="15" customHeight="1"/>
  <cols>
    <col min="1" max="1" width="14.421875" style="164" customWidth="1"/>
    <col min="2" max="2" width="54.140625" style="164" customWidth="1"/>
    <col min="3" max="4" width="14.421875" style="164" customWidth="1"/>
    <col min="5" max="5" width="15.421875" style="164" bestFit="1" customWidth="1"/>
    <col min="6" max="16384" width="14.421875" style="164" customWidth="1"/>
  </cols>
  <sheetData>
    <row r="1" spans="1:5" ht="66" customHeight="1" thickBot="1">
      <c r="A1" s="164" t="s">
        <v>264</v>
      </c>
      <c r="B1" s="167" t="s">
        <v>265</v>
      </c>
      <c r="C1" s="166" t="s">
        <v>265</v>
      </c>
      <c r="D1" s="164" t="s">
        <v>266</v>
      </c>
      <c r="E1" s="174">
        <f>+INVERSIÓN!L11</f>
        <v>636768000</v>
      </c>
    </row>
    <row r="2" spans="1:5" ht="18" customHeight="1" thickTop="1">
      <c r="A2" s="164">
        <v>1</v>
      </c>
      <c r="B2" s="169" t="s">
        <v>163</v>
      </c>
      <c r="C2" s="200">
        <v>39</v>
      </c>
      <c r="D2" s="173">
        <f>+C2/$C$22</f>
        <v>0.04710144927536232</v>
      </c>
      <c r="E2" s="175">
        <f>+ROUND($E$1*D2,0)</f>
        <v>29992696</v>
      </c>
    </row>
    <row r="3" spans="1:5" ht="18" customHeight="1" thickBot="1">
      <c r="A3" s="164">
        <v>2</v>
      </c>
      <c r="B3" s="169" t="s">
        <v>164</v>
      </c>
      <c r="C3" s="190">
        <f>15+7</f>
        <v>22</v>
      </c>
      <c r="D3" s="173">
        <f aca="true" t="shared" si="0" ref="D3:D21">+C3/$C$22</f>
        <v>0.026570048309178744</v>
      </c>
      <c r="E3" s="175">
        <f aca="true" t="shared" si="1" ref="E3:E20">+ROUND($E$1*D3,0)</f>
        <v>16918957</v>
      </c>
    </row>
    <row r="4" spans="1:5" ht="18" customHeight="1" thickBot="1" thickTop="1">
      <c r="A4" s="164">
        <v>3</v>
      </c>
      <c r="B4" s="169" t="s">
        <v>165</v>
      </c>
      <c r="C4" s="197">
        <f>8+17</f>
        <v>25</v>
      </c>
      <c r="D4" s="173">
        <f t="shared" si="0"/>
        <v>0.030193236714975844</v>
      </c>
      <c r="E4" s="175">
        <f t="shared" si="1"/>
        <v>19226087</v>
      </c>
    </row>
    <row r="5" spans="1:5" ht="18" customHeight="1" thickBot="1" thickTop="1">
      <c r="A5" s="164">
        <v>4</v>
      </c>
      <c r="B5" s="169" t="s">
        <v>166</v>
      </c>
      <c r="C5" s="196">
        <v>16</v>
      </c>
      <c r="D5" s="173">
        <f t="shared" si="0"/>
        <v>0.01932367149758454</v>
      </c>
      <c r="E5" s="175">
        <f t="shared" si="1"/>
        <v>12304696</v>
      </c>
    </row>
    <row r="6" spans="1:5" ht="18" customHeight="1" thickBot="1" thickTop="1">
      <c r="A6" s="164">
        <v>5</v>
      </c>
      <c r="B6" s="169" t="s">
        <v>167</v>
      </c>
      <c r="C6" s="201">
        <f>7+5</f>
        <v>12</v>
      </c>
      <c r="D6" s="173">
        <f t="shared" si="0"/>
        <v>0.014492753623188406</v>
      </c>
      <c r="E6" s="175">
        <f t="shared" si="1"/>
        <v>9228522</v>
      </c>
    </row>
    <row r="7" spans="1:5" ht="18" customHeight="1" thickBot="1" thickTop="1">
      <c r="A7" s="164">
        <v>6</v>
      </c>
      <c r="B7" s="169" t="s">
        <v>168</v>
      </c>
      <c r="C7" s="199">
        <v>10</v>
      </c>
      <c r="D7" s="173">
        <f t="shared" si="0"/>
        <v>0.012077294685990338</v>
      </c>
      <c r="E7" s="175">
        <f t="shared" si="1"/>
        <v>7690435</v>
      </c>
    </row>
    <row r="8" spans="1:5" ht="18" customHeight="1" thickTop="1">
      <c r="A8" s="164">
        <v>7</v>
      </c>
      <c r="B8" s="169" t="s">
        <v>169</v>
      </c>
      <c r="C8" s="191">
        <f>10+20</f>
        <v>30</v>
      </c>
      <c r="D8" s="173">
        <f t="shared" si="0"/>
        <v>0.036231884057971016</v>
      </c>
      <c r="E8" s="175">
        <f t="shared" si="1"/>
        <v>23071304</v>
      </c>
    </row>
    <row r="9" spans="1:5" ht="18" customHeight="1" thickBot="1">
      <c r="A9" s="164">
        <v>8</v>
      </c>
      <c r="B9" s="172" t="s">
        <v>170</v>
      </c>
      <c r="C9" s="190">
        <f>30+44</f>
        <v>74</v>
      </c>
      <c r="D9" s="173">
        <f t="shared" si="0"/>
        <v>0.0893719806763285</v>
      </c>
      <c r="E9" s="175">
        <f t="shared" si="1"/>
        <v>56909217</v>
      </c>
    </row>
    <row r="10" spans="1:5" ht="18" customHeight="1" thickBot="1" thickTop="1">
      <c r="A10" s="164">
        <v>9</v>
      </c>
      <c r="B10" s="169" t="s">
        <v>171</v>
      </c>
      <c r="C10" s="193">
        <f>53+48</f>
        <v>101</v>
      </c>
      <c r="D10" s="173">
        <f t="shared" si="0"/>
        <v>0.12198067632850242</v>
      </c>
      <c r="E10" s="175">
        <f t="shared" si="1"/>
        <v>77673391</v>
      </c>
    </row>
    <row r="11" spans="1:5" ht="18" customHeight="1" thickBot="1" thickTop="1">
      <c r="A11" s="164">
        <v>10</v>
      </c>
      <c r="B11" s="169" t="s">
        <v>172</v>
      </c>
      <c r="C11" s="190">
        <f>31+26</f>
        <v>57</v>
      </c>
      <c r="D11" s="173">
        <f t="shared" si="0"/>
        <v>0.06884057971014493</v>
      </c>
      <c r="E11" s="175">
        <f t="shared" si="1"/>
        <v>43835478</v>
      </c>
    </row>
    <row r="12" spans="1:5" ht="18" customHeight="1" thickTop="1">
      <c r="A12" s="164">
        <v>11</v>
      </c>
      <c r="B12" s="169" t="s">
        <v>173</v>
      </c>
      <c r="C12" s="198">
        <f>53+60</f>
        <v>113</v>
      </c>
      <c r="D12" s="173">
        <f t="shared" si="0"/>
        <v>0.13647342995169082</v>
      </c>
      <c r="E12" s="175">
        <f t="shared" si="1"/>
        <v>86901913</v>
      </c>
    </row>
    <row r="13" spans="1:5" ht="18" customHeight="1">
      <c r="A13" s="164">
        <v>12</v>
      </c>
      <c r="B13" s="169" t="s">
        <v>174</v>
      </c>
      <c r="C13" s="190">
        <f>19+17</f>
        <v>36</v>
      </c>
      <c r="D13" s="173">
        <f t="shared" si="0"/>
        <v>0.043478260869565216</v>
      </c>
      <c r="E13" s="175">
        <f t="shared" si="1"/>
        <v>27685565</v>
      </c>
    </row>
    <row r="14" spans="1:5" ht="18" customHeight="1">
      <c r="A14" s="164">
        <v>13</v>
      </c>
      <c r="B14" s="170" t="s">
        <v>175</v>
      </c>
      <c r="C14" s="190">
        <f>16+25</f>
        <v>41</v>
      </c>
      <c r="D14" s="173">
        <f t="shared" si="0"/>
        <v>0.049516908212560384</v>
      </c>
      <c r="E14" s="175">
        <f t="shared" si="1"/>
        <v>31530783</v>
      </c>
    </row>
    <row r="15" spans="1:5" ht="18" customHeight="1" thickBot="1">
      <c r="A15" s="164">
        <v>14</v>
      </c>
      <c r="B15" s="169" t="s">
        <v>176</v>
      </c>
      <c r="C15" s="190">
        <v>7</v>
      </c>
      <c r="D15" s="173">
        <f t="shared" si="0"/>
        <v>0.008454106280193236</v>
      </c>
      <c r="E15" s="175">
        <f t="shared" si="1"/>
        <v>5383304</v>
      </c>
    </row>
    <row r="16" spans="1:5" ht="18" customHeight="1" thickTop="1">
      <c r="A16" s="164">
        <v>15</v>
      </c>
      <c r="B16" s="168" t="s">
        <v>177</v>
      </c>
      <c r="C16" s="189">
        <f>8+7</f>
        <v>15</v>
      </c>
      <c r="D16" s="173">
        <f t="shared" si="0"/>
        <v>0.018115942028985508</v>
      </c>
      <c r="E16" s="175">
        <f t="shared" si="1"/>
        <v>11535652</v>
      </c>
    </row>
    <row r="17" spans="1:5" ht="18" customHeight="1" thickBot="1">
      <c r="A17" s="164">
        <v>16</v>
      </c>
      <c r="B17" s="169" t="s">
        <v>178</v>
      </c>
      <c r="C17" s="195">
        <v>27</v>
      </c>
      <c r="D17" s="173">
        <f t="shared" si="0"/>
        <v>0.03260869565217391</v>
      </c>
      <c r="E17" s="175">
        <f t="shared" si="1"/>
        <v>20764174</v>
      </c>
    </row>
    <row r="18" spans="1:5" ht="18" customHeight="1" thickTop="1">
      <c r="A18" s="164">
        <v>17</v>
      </c>
      <c r="B18" s="169" t="s">
        <v>179</v>
      </c>
      <c r="C18" s="194">
        <v>4</v>
      </c>
      <c r="D18" s="173">
        <f t="shared" si="0"/>
        <v>0.004830917874396135</v>
      </c>
      <c r="E18" s="175">
        <f t="shared" si="1"/>
        <v>3076174</v>
      </c>
    </row>
    <row r="19" spans="1:5" ht="18" customHeight="1" thickBot="1">
      <c r="A19" s="164">
        <v>18</v>
      </c>
      <c r="B19" s="169" t="s">
        <v>180</v>
      </c>
      <c r="C19" s="190">
        <v>9</v>
      </c>
      <c r="D19" s="173">
        <f t="shared" si="0"/>
        <v>0.010869565217391304</v>
      </c>
      <c r="E19" s="175">
        <f t="shared" si="1"/>
        <v>6921391</v>
      </c>
    </row>
    <row r="20" spans="1:5" ht="33.75" customHeight="1" thickTop="1">
      <c r="A20" s="164">
        <v>19</v>
      </c>
      <c r="B20" s="169" t="s">
        <v>181</v>
      </c>
      <c r="C20" s="192">
        <f>13+21</f>
        <v>34</v>
      </c>
      <c r="D20" s="173">
        <f t="shared" si="0"/>
        <v>0.04106280193236715</v>
      </c>
      <c r="E20" s="175">
        <f t="shared" si="1"/>
        <v>26147478</v>
      </c>
    </row>
    <row r="21" spans="1:5" ht="18" customHeight="1">
      <c r="A21" s="164">
        <v>20</v>
      </c>
      <c r="B21" s="171" t="s">
        <v>202</v>
      </c>
      <c r="C21" s="202">
        <f>90+75-9</f>
        <v>156</v>
      </c>
      <c r="D21" s="173">
        <f t="shared" si="0"/>
        <v>0.18840579710144928</v>
      </c>
      <c r="E21" s="203">
        <f>+ROUND($E$1*D21,0)</f>
        <v>119970783</v>
      </c>
    </row>
    <row r="22" spans="2:3" ht="87.75" customHeight="1">
      <c r="B22" s="165"/>
      <c r="C22" s="165">
        <f>SUM(C2:C21)</f>
        <v>828</v>
      </c>
    </row>
    <row r="23" spans="2:3" ht="15.75" customHeight="1">
      <c r="B23" s="165"/>
      <c r="C23" s="165"/>
    </row>
    <row r="24" spans="2:3" ht="15.75" customHeight="1">
      <c r="B24" s="165"/>
      <c r="C24" s="165"/>
    </row>
    <row r="25" spans="2:3" ht="15.75" customHeight="1">
      <c r="B25" s="165"/>
      <c r="C25" s="165"/>
    </row>
    <row r="26" spans="2:3" ht="15.75" customHeight="1">
      <c r="B26" s="165"/>
      <c r="C26" s="165"/>
    </row>
    <row r="27" spans="2:3" ht="15.75" customHeight="1">
      <c r="B27" s="165"/>
      <c r="C27" s="165"/>
    </row>
    <row r="28" spans="2:3" ht="15.75" customHeight="1">
      <c r="B28" s="165"/>
      <c r="C28" s="165"/>
    </row>
    <row r="29" spans="2:3" ht="15.75" customHeight="1">
      <c r="B29" s="165"/>
      <c r="C29" s="165"/>
    </row>
    <row r="30" spans="2:3" ht="15.75" customHeight="1">
      <c r="B30" s="165"/>
      <c r="C30" s="165"/>
    </row>
    <row r="31" spans="2:3" ht="15.75" customHeight="1">
      <c r="B31" s="165"/>
      <c r="C31" s="165"/>
    </row>
    <row r="32" spans="2:3" ht="15.75" customHeight="1">
      <c r="B32" s="165"/>
      <c r="C32" s="165"/>
    </row>
    <row r="33" spans="2:3" ht="15.75" customHeight="1">
      <c r="B33" s="165"/>
      <c r="C33" s="165"/>
    </row>
    <row r="34" spans="2:3" ht="15.75" customHeight="1">
      <c r="B34" s="165"/>
      <c r="C34" s="165"/>
    </row>
    <row r="35" spans="2:3" ht="15.75" customHeight="1">
      <c r="B35" s="165"/>
      <c r="C35" s="165"/>
    </row>
    <row r="36" spans="2:3" ht="15.75" customHeight="1">
      <c r="B36" s="165"/>
      <c r="C36" s="165"/>
    </row>
    <row r="37" spans="2:3" ht="15.75" customHeight="1">
      <c r="B37" s="165"/>
      <c r="C37" s="165"/>
    </row>
    <row r="38" spans="2:3" ht="15.75" customHeight="1">
      <c r="B38" s="165"/>
      <c r="C38" s="165"/>
    </row>
    <row r="39" spans="2:3" ht="15.75" customHeight="1">
      <c r="B39" s="165"/>
      <c r="C39" s="165"/>
    </row>
    <row r="40" spans="2:3" ht="15.75" customHeight="1">
      <c r="B40" s="165"/>
      <c r="C40" s="165"/>
    </row>
    <row r="41" spans="2:3" ht="15.75" customHeight="1">
      <c r="B41" s="165"/>
      <c r="C41" s="165"/>
    </row>
    <row r="42" spans="2:3" ht="15.75" customHeight="1">
      <c r="B42" s="165"/>
      <c r="C42" s="165"/>
    </row>
    <row r="43" spans="2:3" ht="15.75" customHeight="1">
      <c r="B43" s="165"/>
      <c r="C43" s="165"/>
    </row>
    <row r="44" spans="2:3" ht="15.75" customHeight="1">
      <c r="B44" s="165"/>
      <c r="C44" s="165"/>
    </row>
    <row r="45" spans="2:3" ht="15.75" customHeight="1">
      <c r="B45" s="165"/>
      <c r="C45" s="165"/>
    </row>
    <row r="46" spans="2:3" ht="15.75" customHeight="1">
      <c r="B46" s="165"/>
      <c r="C46" s="165"/>
    </row>
    <row r="47" spans="2:3" ht="15.75" customHeight="1">
      <c r="B47" s="165"/>
      <c r="C47" s="165"/>
    </row>
    <row r="48" spans="2:3" ht="15.75" customHeight="1">
      <c r="B48" s="165"/>
      <c r="C48" s="165"/>
    </row>
    <row r="49" spans="2:3" ht="15.75" customHeight="1">
      <c r="B49" s="165"/>
      <c r="C49" s="165"/>
    </row>
    <row r="50" spans="2:3" ht="15.75" customHeight="1">
      <c r="B50" s="165"/>
      <c r="C50" s="165"/>
    </row>
    <row r="51" spans="2:3" ht="15.75" customHeight="1">
      <c r="B51" s="165"/>
      <c r="C51" s="165"/>
    </row>
    <row r="52" spans="2:3" ht="15.75" customHeight="1">
      <c r="B52" s="165"/>
      <c r="C52" s="165"/>
    </row>
    <row r="53" spans="2:3" ht="15.75" customHeight="1">
      <c r="B53" s="165"/>
      <c r="C53" s="165"/>
    </row>
    <row r="54" spans="2:3" ht="15.75" customHeight="1">
      <c r="B54" s="165"/>
      <c r="C54" s="165"/>
    </row>
    <row r="55" spans="2:3" ht="15.75" customHeight="1">
      <c r="B55" s="165"/>
      <c r="C55" s="165"/>
    </row>
    <row r="56" spans="2:3" ht="15.75" customHeight="1">
      <c r="B56" s="165"/>
      <c r="C56" s="165"/>
    </row>
    <row r="57" spans="2:3" ht="15.75" customHeight="1">
      <c r="B57" s="165"/>
      <c r="C57" s="165"/>
    </row>
    <row r="58" spans="2:3" ht="15.75" customHeight="1">
      <c r="B58" s="165"/>
      <c r="C58" s="165"/>
    </row>
    <row r="59" spans="2:3" ht="15.75" customHeight="1">
      <c r="B59" s="165"/>
      <c r="C59" s="165"/>
    </row>
    <row r="60" spans="2:3" ht="15.75" customHeight="1">
      <c r="B60" s="165"/>
      <c r="C60" s="165"/>
    </row>
    <row r="61" spans="2:3" ht="15.75" customHeight="1">
      <c r="B61" s="165"/>
      <c r="C61" s="165"/>
    </row>
    <row r="62" spans="2:3" ht="15.75" customHeight="1">
      <c r="B62" s="165"/>
      <c r="C62" s="165"/>
    </row>
    <row r="63" spans="2:3" ht="15.75" customHeight="1">
      <c r="B63" s="165"/>
      <c r="C63" s="165"/>
    </row>
    <row r="64" spans="2:3" ht="15.75" customHeight="1">
      <c r="B64" s="165"/>
      <c r="C64" s="165"/>
    </row>
    <row r="65" spans="2:3" ht="15.75" customHeight="1">
      <c r="B65" s="165"/>
      <c r="C65" s="165"/>
    </row>
    <row r="66" spans="2:3" ht="15.75" customHeight="1">
      <c r="B66" s="165"/>
      <c r="C66" s="165"/>
    </row>
    <row r="67" spans="2:3" ht="15.75" customHeight="1">
      <c r="B67" s="165"/>
      <c r="C67" s="165"/>
    </row>
    <row r="68" spans="2:3" ht="15.75" customHeight="1">
      <c r="B68" s="165"/>
      <c r="C68" s="165"/>
    </row>
    <row r="69" spans="2:3" ht="15.75" customHeight="1">
      <c r="B69" s="165"/>
      <c r="C69" s="165"/>
    </row>
    <row r="70" spans="2:3" ht="15.75" customHeight="1">
      <c r="B70" s="165"/>
      <c r="C70" s="165"/>
    </row>
    <row r="71" spans="2:3" ht="15.75" customHeight="1">
      <c r="B71" s="165"/>
      <c r="C71" s="165"/>
    </row>
    <row r="72" spans="2:3" ht="15.75" customHeight="1">
      <c r="B72" s="165"/>
      <c r="C72" s="165"/>
    </row>
    <row r="73" spans="2:3" ht="15.75" customHeight="1">
      <c r="B73" s="165"/>
      <c r="C73" s="165"/>
    </row>
    <row r="74" spans="2:3" ht="15.75" customHeight="1">
      <c r="B74" s="165"/>
      <c r="C74" s="165"/>
    </row>
    <row r="75" spans="2:3" ht="15.75" customHeight="1">
      <c r="B75" s="165"/>
      <c r="C75" s="165"/>
    </row>
    <row r="76" spans="2:3" ht="15.75" customHeight="1">
      <c r="B76" s="165"/>
      <c r="C76" s="165"/>
    </row>
    <row r="77" spans="2:3" ht="15.75" customHeight="1">
      <c r="B77" s="165"/>
      <c r="C77" s="165"/>
    </row>
    <row r="78" spans="2:3" ht="15.75" customHeight="1">
      <c r="B78" s="165"/>
      <c r="C78" s="165"/>
    </row>
    <row r="79" spans="2:3" ht="15.75" customHeight="1">
      <c r="B79" s="165"/>
      <c r="C79" s="165"/>
    </row>
    <row r="80" spans="2:3" ht="15.75" customHeight="1">
      <c r="B80" s="165"/>
      <c r="C80" s="165"/>
    </row>
    <row r="81" spans="2:3" ht="15.75" customHeight="1">
      <c r="B81" s="165"/>
      <c r="C81" s="165"/>
    </row>
    <row r="82" spans="2:3" ht="15.75" customHeight="1">
      <c r="B82" s="165"/>
      <c r="C82" s="165"/>
    </row>
    <row r="83" spans="2:3" ht="15.75" customHeight="1">
      <c r="B83" s="165"/>
      <c r="C83" s="165"/>
    </row>
    <row r="84" spans="2:3" ht="15.75" customHeight="1">
      <c r="B84" s="165"/>
      <c r="C84" s="165"/>
    </row>
    <row r="85" spans="2:3" ht="15.75" customHeight="1">
      <c r="B85" s="165"/>
      <c r="C85" s="165"/>
    </row>
    <row r="86" spans="2:3" ht="15.75" customHeight="1">
      <c r="B86" s="165"/>
      <c r="C86" s="165"/>
    </row>
    <row r="87" spans="2:3" ht="15.75" customHeight="1">
      <c r="B87" s="165"/>
      <c r="C87" s="165"/>
    </row>
    <row r="88" spans="2:3" ht="15.75" customHeight="1">
      <c r="B88" s="165"/>
      <c r="C88" s="165"/>
    </row>
    <row r="89" spans="2:3" ht="15.75" customHeight="1">
      <c r="B89" s="165"/>
      <c r="C89" s="165"/>
    </row>
    <row r="90" spans="2:3" ht="15.75" customHeight="1">
      <c r="B90" s="165"/>
      <c r="C90" s="165"/>
    </row>
    <row r="91" spans="2:3" ht="15.75" customHeight="1">
      <c r="B91" s="165"/>
      <c r="C91" s="165"/>
    </row>
    <row r="92" spans="2:3" ht="15.75" customHeight="1">
      <c r="B92" s="165"/>
      <c r="C92" s="165"/>
    </row>
    <row r="93" spans="2:3" ht="15.75" customHeight="1">
      <c r="B93" s="165"/>
      <c r="C93" s="165"/>
    </row>
    <row r="94" spans="2:3" ht="15.75" customHeight="1">
      <c r="B94" s="165"/>
      <c r="C94" s="165"/>
    </row>
    <row r="95" spans="2:3" ht="15.75" customHeight="1">
      <c r="B95" s="165"/>
      <c r="C95" s="165"/>
    </row>
    <row r="96" spans="2:3" ht="15.75" customHeight="1">
      <c r="B96" s="165"/>
      <c r="C96" s="165"/>
    </row>
    <row r="97" spans="2:3" ht="15.75" customHeight="1">
      <c r="B97" s="165"/>
      <c r="C97" s="165"/>
    </row>
    <row r="98" spans="2:3" ht="15.75" customHeight="1">
      <c r="B98" s="165"/>
      <c r="C98" s="165"/>
    </row>
    <row r="99" spans="2:3" ht="15.75" customHeight="1">
      <c r="B99" s="165"/>
      <c r="C99" s="165"/>
    </row>
    <row r="100" spans="2:3" ht="15.75" customHeight="1">
      <c r="B100" s="165"/>
      <c r="C100" s="165"/>
    </row>
    <row r="101" spans="2:3" ht="15.75" customHeight="1">
      <c r="B101" s="165"/>
      <c r="C101" s="165"/>
    </row>
    <row r="102" spans="2:3" ht="15.75" customHeight="1">
      <c r="B102" s="165"/>
      <c r="C102" s="165"/>
    </row>
    <row r="103" spans="2:3" ht="15.75" customHeight="1">
      <c r="B103" s="165"/>
      <c r="C103" s="165"/>
    </row>
    <row r="104" spans="2:3" ht="15.75" customHeight="1">
      <c r="B104" s="165"/>
      <c r="C104" s="165"/>
    </row>
    <row r="105" spans="2:3" ht="15.75" customHeight="1">
      <c r="B105" s="165"/>
      <c r="C105" s="165"/>
    </row>
    <row r="106" spans="2:3" ht="15.75" customHeight="1">
      <c r="B106" s="165"/>
      <c r="C106" s="165"/>
    </row>
    <row r="107" spans="2:3" ht="15.75" customHeight="1">
      <c r="B107" s="165"/>
      <c r="C107" s="165"/>
    </row>
    <row r="108" spans="2:3" ht="15.75" customHeight="1">
      <c r="B108" s="165"/>
      <c r="C108" s="165"/>
    </row>
    <row r="109" spans="2:3" ht="15.75" customHeight="1">
      <c r="B109" s="165"/>
      <c r="C109" s="165"/>
    </row>
    <row r="110" spans="2:3" ht="15.75" customHeight="1">
      <c r="B110" s="165"/>
      <c r="C110" s="165"/>
    </row>
    <row r="111" spans="2:3" ht="15.75" customHeight="1">
      <c r="B111" s="165"/>
      <c r="C111" s="165"/>
    </row>
    <row r="112" spans="2:3" ht="15.75" customHeight="1">
      <c r="B112" s="165"/>
      <c r="C112" s="165"/>
    </row>
    <row r="113" spans="2:3" ht="15.75" customHeight="1">
      <c r="B113" s="165"/>
      <c r="C113" s="165"/>
    </row>
    <row r="114" spans="2:3" ht="15.75" customHeight="1">
      <c r="B114" s="165"/>
      <c r="C114" s="165"/>
    </row>
    <row r="115" spans="2:3" ht="15.75" customHeight="1">
      <c r="B115" s="165"/>
      <c r="C115" s="165"/>
    </row>
    <row r="116" spans="2:3" ht="15.75" customHeight="1">
      <c r="B116" s="165"/>
      <c r="C116" s="165"/>
    </row>
    <row r="117" spans="2:3" ht="15.75" customHeight="1">
      <c r="B117" s="165"/>
      <c r="C117" s="165"/>
    </row>
    <row r="118" spans="2:3" ht="15.75" customHeight="1">
      <c r="B118" s="165"/>
      <c r="C118" s="165"/>
    </row>
    <row r="119" spans="2:3" ht="15.75" customHeight="1">
      <c r="B119" s="165"/>
      <c r="C119" s="165"/>
    </row>
    <row r="120" spans="2:3" ht="15.75" customHeight="1">
      <c r="B120" s="165"/>
      <c r="C120" s="165"/>
    </row>
    <row r="121" spans="2:3" ht="15.75" customHeight="1">
      <c r="B121" s="165"/>
      <c r="C121" s="165"/>
    </row>
    <row r="122" spans="2:3" ht="15.75" customHeight="1">
      <c r="B122" s="165"/>
      <c r="C122" s="165"/>
    </row>
    <row r="123" spans="2:3" ht="15.75" customHeight="1">
      <c r="B123" s="165"/>
      <c r="C123" s="165"/>
    </row>
    <row r="124" spans="2:3" ht="15.75" customHeight="1">
      <c r="B124" s="165"/>
      <c r="C124" s="165"/>
    </row>
    <row r="125" spans="2:3" ht="15.75" customHeight="1">
      <c r="B125" s="165"/>
      <c r="C125" s="165"/>
    </row>
    <row r="126" spans="2:3" ht="15.75" customHeight="1">
      <c r="B126" s="165"/>
      <c r="C126" s="165"/>
    </row>
    <row r="127" spans="2:3" ht="15.75" customHeight="1">
      <c r="B127" s="165"/>
      <c r="C127" s="165"/>
    </row>
    <row r="128" spans="2:3" ht="15.75" customHeight="1">
      <c r="B128" s="165"/>
      <c r="C128" s="165"/>
    </row>
    <row r="129" spans="2:3" ht="15.75" customHeight="1">
      <c r="B129" s="165"/>
      <c r="C129" s="165"/>
    </row>
    <row r="130" spans="2:3" ht="15.75" customHeight="1">
      <c r="B130" s="165"/>
      <c r="C130" s="165"/>
    </row>
    <row r="131" spans="2:3" ht="15.75" customHeight="1">
      <c r="B131" s="165"/>
      <c r="C131" s="165"/>
    </row>
    <row r="132" spans="2:3" ht="15.75" customHeight="1">
      <c r="B132" s="165"/>
      <c r="C132" s="165"/>
    </row>
    <row r="133" spans="2:3" ht="15.75" customHeight="1">
      <c r="B133" s="165"/>
      <c r="C133" s="165"/>
    </row>
    <row r="134" spans="2:3" ht="15.75" customHeight="1">
      <c r="B134" s="165"/>
      <c r="C134" s="165"/>
    </row>
    <row r="135" spans="2:3" ht="15.75" customHeight="1">
      <c r="B135" s="165"/>
      <c r="C135" s="165"/>
    </row>
    <row r="136" spans="2:3" ht="15.75" customHeight="1">
      <c r="B136" s="165"/>
      <c r="C136" s="165"/>
    </row>
    <row r="137" spans="2:3" ht="15.75" customHeight="1">
      <c r="B137" s="165"/>
      <c r="C137" s="165"/>
    </row>
    <row r="138" spans="2:3" ht="15.75" customHeight="1">
      <c r="B138" s="165"/>
      <c r="C138" s="165"/>
    </row>
    <row r="139" spans="2:3" ht="15.75" customHeight="1">
      <c r="B139" s="165"/>
      <c r="C139" s="165"/>
    </row>
    <row r="140" spans="2:3" ht="15.75" customHeight="1">
      <c r="B140" s="165"/>
      <c r="C140" s="165"/>
    </row>
    <row r="141" spans="2:3" ht="15.75" customHeight="1">
      <c r="B141" s="165"/>
      <c r="C141" s="165"/>
    </row>
    <row r="142" spans="2:3" ht="15.75" customHeight="1">
      <c r="B142" s="165"/>
      <c r="C142" s="165"/>
    </row>
    <row r="143" spans="2:3" ht="15.75" customHeight="1">
      <c r="B143" s="165"/>
      <c r="C143" s="165"/>
    </row>
    <row r="144" spans="2:3" ht="15.75" customHeight="1">
      <c r="B144" s="165"/>
      <c r="C144" s="165"/>
    </row>
    <row r="145" spans="2:3" ht="15.75" customHeight="1">
      <c r="B145" s="165"/>
      <c r="C145" s="165"/>
    </row>
    <row r="146" spans="2:3" ht="15.75" customHeight="1">
      <c r="B146" s="165"/>
      <c r="C146" s="165"/>
    </row>
    <row r="147" spans="2:3" ht="15.75" customHeight="1">
      <c r="B147" s="165"/>
      <c r="C147" s="165"/>
    </row>
    <row r="148" spans="2:3" ht="15.75" customHeight="1">
      <c r="B148" s="165"/>
      <c r="C148" s="165"/>
    </row>
    <row r="149" spans="2:3" ht="15.75" customHeight="1">
      <c r="B149" s="165"/>
      <c r="C149" s="165"/>
    </row>
    <row r="150" spans="2:3" ht="15.75" customHeight="1">
      <c r="B150" s="165"/>
      <c r="C150" s="165"/>
    </row>
    <row r="151" spans="2:3" ht="15.75" customHeight="1">
      <c r="B151" s="165"/>
      <c r="C151" s="165"/>
    </row>
    <row r="152" spans="2:3" ht="15.75" customHeight="1">
      <c r="B152" s="165"/>
      <c r="C152" s="165"/>
    </row>
    <row r="153" spans="2:3" ht="15.75" customHeight="1">
      <c r="B153" s="165"/>
      <c r="C153" s="165"/>
    </row>
    <row r="154" spans="2:3" ht="15.75" customHeight="1">
      <c r="B154" s="165"/>
      <c r="C154" s="165"/>
    </row>
    <row r="155" spans="2:3" ht="15.75" customHeight="1">
      <c r="B155" s="165"/>
      <c r="C155" s="165"/>
    </row>
    <row r="156" spans="2:3" ht="15.75" customHeight="1">
      <c r="B156" s="165"/>
      <c r="C156" s="165"/>
    </row>
    <row r="157" spans="2:3" ht="15.75" customHeight="1">
      <c r="B157" s="165"/>
      <c r="C157" s="165"/>
    </row>
    <row r="158" spans="2:3" ht="15.75" customHeight="1">
      <c r="B158" s="165"/>
      <c r="C158" s="165"/>
    </row>
    <row r="159" spans="2:3" ht="15.75" customHeight="1">
      <c r="B159" s="165"/>
      <c r="C159" s="165"/>
    </row>
    <row r="160" spans="2:3" ht="15.75" customHeight="1">
      <c r="B160" s="165"/>
      <c r="C160" s="165"/>
    </row>
    <row r="161" spans="2:3" ht="15.75" customHeight="1">
      <c r="B161" s="165"/>
      <c r="C161" s="165"/>
    </row>
    <row r="162" spans="2:3" ht="15.75" customHeight="1">
      <c r="B162" s="165"/>
      <c r="C162" s="165"/>
    </row>
    <row r="163" spans="2:3" ht="15.75" customHeight="1">
      <c r="B163" s="165"/>
      <c r="C163" s="165"/>
    </row>
    <row r="164" spans="2:3" ht="15.75" customHeight="1">
      <c r="B164" s="165"/>
      <c r="C164" s="165"/>
    </row>
    <row r="165" spans="2:3" ht="15.75" customHeight="1">
      <c r="B165" s="165"/>
      <c r="C165" s="165"/>
    </row>
    <row r="166" spans="2:3" ht="15.75" customHeight="1">
      <c r="B166" s="165"/>
      <c r="C166" s="165"/>
    </row>
    <row r="167" spans="2:3" ht="15.75" customHeight="1">
      <c r="B167" s="165"/>
      <c r="C167" s="165"/>
    </row>
    <row r="168" spans="2:3" ht="15.75" customHeight="1">
      <c r="B168" s="165"/>
      <c r="C168" s="165"/>
    </row>
    <row r="169" spans="2:3" ht="15.75" customHeight="1">
      <c r="B169" s="165"/>
      <c r="C169" s="165"/>
    </row>
    <row r="170" spans="2:3" ht="15.75" customHeight="1">
      <c r="B170" s="165"/>
      <c r="C170" s="165"/>
    </row>
    <row r="171" spans="2:3" ht="15.75" customHeight="1">
      <c r="B171" s="165"/>
      <c r="C171" s="165"/>
    </row>
    <row r="172" spans="2:3" ht="15.75" customHeight="1">
      <c r="B172" s="165"/>
      <c r="C172" s="165"/>
    </row>
    <row r="173" spans="2:3" ht="15.75" customHeight="1">
      <c r="B173" s="165"/>
      <c r="C173" s="165"/>
    </row>
    <row r="174" spans="2:3" ht="15.75" customHeight="1">
      <c r="B174" s="165"/>
      <c r="C174" s="165"/>
    </row>
    <row r="175" spans="2:3" ht="15.75" customHeight="1">
      <c r="B175" s="165"/>
      <c r="C175" s="165"/>
    </row>
    <row r="176" spans="2:3" ht="15.75" customHeight="1">
      <c r="B176" s="165"/>
      <c r="C176" s="165"/>
    </row>
    <row r="177" spans="2:3" ht="15.75" customHeight="1">
      <c r="B177" s="165"/>
      <c r="C177" s="165"/>
    </row>
    <row r="178" spans="2:3" ht="15.75" customHeight="1">
      <c r="B178" s="165"/>
      <c r="C178" s="165"/>
    </row>
    <row r="179" spans="2:3" ht="15.75" customHeight="1">
      <c r="B179" s="165"/>
      <c r="C179" s="165"/>
    </row>
    <row r="180" spans="2:3" ht="15.75" customHeight="1">
      <c r="B180" s="165"/>
      <c r="C180" s="165"/>
    </row>
    <row r="181" spans="2:3" ht="15.75" customHeight="1">
      <c r="B181" s="165"/>
      <c r="C181" s="165"/>
    </row>
    <row r="182" spans="2:3" ht="15.75" customHeight="1">
      <c r="B182" s="165"/>
      <c r="C182" s="165"/>
    </row>
    <row r="183" spans="2:3" ht="15.75" customHeight="1">
      <c r="B183" s="165"/>
      <c r="C183" s="165"/>
    </row>
    <row r="184" spans="2:3" ht="15.75" customHeight="1">
      <c r="B184" s="165"/>
      <c r="C184" s="165"/>
    </row>
    <row r="185" spans="2:3" ht="15.75" customHeight="1">
      <c r="B185" s="165"/>
      <c r="C185" s="165"/>
    </row>
    <row r="186" spans="2:3" ht="15.75" customHeight="1">
      <c r="B186" s="165"/>
      <c r="C186" s="165"/>
    </row>
    <row r="187" spans="2:3" ht="15.75" customHeight="1">
      <c r="B187" s="165"/>
      <c r="C187" s="165"/>
    </row>
    <row r="188" spans="2:3" ht="15.75" customHeight="1">
      <c r="B188" s="165"/>
      <c r="C188" s="165"/>
    </row>
    <row r="189" spans="2:3" ht="15.75" customHeight="1">
      <c r="B189" s="165"/>
      <c r="C189" s="165"/>
    </row>
    <row r="190" spans="2:3" ht="15.75" customHeight="1">
      <c r="B190" s="165"/>
      <c r="C190" s="165"/>
    </row>
    <row r="191" spans="2:3" ht="15.75" customHeight="1">
      <c r="B191" s="165"/>
      <c r="C191" s="165"/>
    </row>
    <row r="192" spans="2:3" ht="15.75" customHeight="1">
      <c r="B192" s="165"/>
      <c r="C192" s="165"/>
    </row>
    <row r="193" spans="2:3" ht="15.75" customHeight="1">
      <c r="B193" s="165"/>
      <c r="C193" s="165"/>
    </row>
    <row r="194" spans="2:3" ht="15.75" customHeight="1">
      <c r="B194" s="165"/>
      <c r="C194" s="165"/>
    </row>
    <row r="195" spans="2:3" ht="15.75" customHeight="1">
      <c r="B195" s="165"/>
      <c r="C195" s="165"/>
    </row>
    <row r="196" spans="2:3" ht="15.75" customHeight="1">
      <c r="B196" s="165"/>
      <c r="C196" s="165"/>
    </row>
    <row r="197" spans="2:3" ht="15.75" customHeight="1">
      <c r="B197" s="165"/>
      <c r="C197" s="165"/>
    </row>
    <row r="198" spans="2:3" ht="15.75" customHeight="1">
      <c r="B198" s="165"/>
      <c r="C198" s="165"/>
    </row>
    <row r="199" spans="2:3" ht="15.75" customHeight="1">
      <c r="B199" s="165"/>
      <c r="C199" s="165"/>
    </row>
    <row r="200" spans="2:3" ht="15.75" customHeight="1">
      <c r="B200" s="165"/>
      <c r="C200" s="165"/>
    </row>
    <row r="201" spans="2:3" ht="15.75" customHeight="1">
      <c r="B201" s="165"/>
      <c r="C201" s="165"/>
    </row>
    <row r="202" spans="2:3" ht="15.75" customHeight="1">
      <c r="B202" s="165"/>
      <c r="C202" s="165"/>
    </row>
    <row r="203" spans="2:3" ht="15.75" customHeight="1">
      <c r="B203" s="165"/>
      <c r="C203" s="165"/>
    </row>
    <row r="204" spans="2:3" ht="15.75" customHeight="1">
      <c r="B204" s="165"/>
      <c r="C204" s="165"/>
    </row>
    <row r="205" spans="2:3" ht="15.75" customHeight="1">
      <c r="B205" s="165"/>
      <c r="C205" s="165"/>
    </row>
    <row r="206" spans="2:3" ht="15.75" customHeight="1">
      <c r="B206" s="165"/>
      <c r="C206" s="165"/>
    </row>
    <row r="207" spans="2:3" ht="15.75" customHeight="1">
      <c r="B207" s="165"/>
      <c r="C207" s="165"/>
    </row>
    <row r="208" spans="2:3" ht="15.75" customHeight="1">
      <c r="B208" s="165"/>
      <c r="C208" s="165"/>
    </row>
    <row r="209" spans="2:3" ht="15.75" customHeight="1">
      <c r="B209" s="165"/>
      <c r="C209" s="165"/>
    </row>
    <row r="210" spans="2:3" ht="15.75" customHeight="1">
      <c r="B210" s="165"/>
      <c r="C210" s="165"/>
    </row>
    <row r="211" spans="2:3" ht="15.75" customHeight="1">
      <c r="B211" s="165"/>
      <c r="C211" s="165"/>
    </row>
    <row r="212" spans="2:3" ht="15.75" customHeight="1">
      <c r="B212" s="165"/>
      <c r="C212" s="165"/>
    </row>
    <row r="213" spans="2:3" ht="15.75" customHeight="1">
      <c r="B213" s="165"/>
      <c r="C213" s="165"/>
    </row>
    <row r="214" spans="2:3" ht="15.75" customHeight="1">
      <c r="B214" s="165"/>
      <c r="C214" s="165"/>
    </row>
    <row r="215" spans="2:3" ht="15.75" customHeight="1">
      <c r="B215" s="165"/>
      <c r="C215" s="165"/>
    </row>
    <row r="216" spans="2:3" ht="15.75" customHeight="1">
      <c r="B216" s="165"/>
      <c r="C216" s="165"/>
    </row>
    <row r="217" spans="2:3" ht="15.75" customHeight="1">
      <c r="B217" s="165"/>
      <c r="C217" s="165"/>
    </row>
    <row r="218" spans="2:3" ht="15.75" customHeight="1">
      <c r="B218" s="165"/>
      <c r="C218" s="165"/>
    </row>
    <row r="219" spans="2:3" ht="15.75" customHeight="1">
      <c r="B219" s="165"/>
      <c r="C219" s="165"/>
    </row>
    <row r="220" spans="2:3" ht="15.75" customHeight="1">
      <c r="B220" s="165"/>
      <c r="C220" s="165"/>
    </row>
    <row r="221" spans="2:3" ht="15.75" customHeight="1">
      <c r="B221" s="165"/>
      <c r="C221" s="165"/>
    </row>
    <row r="222" spans="2:3" ht="15.75" customHeight="1">
      <c r="B222" s="165"/>
      <c r="C222" s="165"/>
    </row>
    <row r="223" spans="2:3" ht="15.75" customHeight="1">
      <c r="B223" s="165"/>
      <c r="C223" s="165"/>
    </row>
    <row r="224" spans="2:3" ht="15.75" customHeight="1">
      <c r="B224" s="165"/>
      <c r="C224" s="165"/>
    </row>
    <row r="225" spans="2:3" ht="15.75" customHeight="1">
      <c r="B225" s="165"/>
      <c r="C225" s="165"/>
    </row>
    <row r="226" spans="2:3" ht="15.75" customHeight="1">
      <c r="B226" s="165"/>
      <c r="C226" s="165"/>
    </row>
    <row r="227" spans="2:3" ht="15.75" customHeight="1">
      <c r="B227" s="165"/>
      <c r="C227" s="165"/>
    </row>
    <row r="228" spans="2:3" ht="15.75" customHeight="1">
      <c r="B228" s="165"/>
      <c r="C228" s="165"/>
    </row>
    <row r="229" spans="2:3" ht="15.75" customHeight="1">
      <c r="B229" s="165"/>
      <c r="C229" s="165"/>
    </row>
    <row r="230" spans="2:3" ht="15.75" customHeight="1">
      <c r="B230" s="165"/>
      <c r="C230" s="165"/>
    </row>
    <row r="231" spans="2:3" ht="15.75" customHeight="1">
      <c r="B231" s="165"/>
      <c r="C231" s="165"/>
    </row>
    <row r="232" spans="2:3" ht="15.75" customHeight="1">
      <c r="B232" s="165"/>
      <c r="C232" s="1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sheetData>
  <autoFilter ref="A1:C21">
    <sortState ref="A2:C232">
      <sortCondition sortBy="value" ref="A2:A232"/>
    </sortState>
  </autoFilter>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2020-12-16T22:01:50Z</dcterms:modified>
  <cp:category/>
  <cp:version/>
  <cp:contentType/>
  <cp:contentStatus/>
</cp:coreProperties>
</file>